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showInkAnnotation="0" autoCompressPictures="0"/>
  <mc:AlternateContent xmlns:mc="http://schemas.openxmlformats.org/markup-compatibility/2006">
    <mc:Choice Requires="x15">
      <x15ac:absPath xmlns:x15ac="http://schemas.microsoft.com/office/spreadsheetml/2010/11/ac" url="https://gizonline-my.sharepoint.com/personal/lidya_jata_giz_de/Documents/Documents/CONTRACT - Copy/2025/SASCI+/18.0128.1-307.01/MonitoringSystem/3.TenderDocs/"/>
    </mc:Choice>
  </mc:AlternateContent>
  <xr:revisionPtr revIDLastSave="237" documentId="13_ncr:1_{D877CE57-1FC4-4FD9-BE41-E4CA511281F6}" xr6:coauthVersionLast="47" xr6:coauthVersionMax="47" xr10:uidLastSave="{0FF87B58-A541-4090-9FBD-FFCED488ACC1}"/>
  <bookViews>
    <workbookView xWindow="-93" yWindow="-93" windowWidth="19386" windowHeight="11466" tabRatio="500" xr2:uid="{00000000-000D-0000-FFFF-FFFF00000000}"/>
  </bookViews>
  <sheets>
    <sheet name="OUTPUT" sheetId="4" r:id="rId1"/>
    <sheet name="Breakdown"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5" i="4" l="1"/>
  <c r="E24" i="4"/>
  <c r="E23" i="4"/>
  <c r="F74" i="2"/>
  <c r="E26" i="4"/>
  <c r="E74" i="2"/>
  <c r="F57" i="2"/>
  <c r="F58" i="2"/>
  <c r="F50" i="2"/>
  <c r="F49" i="2"/>
  <c r="F36" i="2"/>
  <c r="F26" i="4"/>
  <c r="F60" i="2"/>
  <c r="O24" i="4" l="1"/>
  <c r="O23" i="4"/>
  <c r="F69" i="2"/>
  <c r="F68" i="2"/>
  <c r="F59" i="2"/>
  <c r="F48" i="2"/>
  <c r="F47" i="2"/>
  <c r="F46" i="2"/>
  <c r="F45" i="2"/>
  <c r="F35" i="2"/>
  <c r="F34" i="2"/>
  <c r="F24" i="2"/>
  <c r="F25" i="2"/>
  <c r="F26" i="2"/>
  <c r="F67" i="2" l="1"/>
  <c r="F56" i="2"/>
  <c r="O24" i="2"/>
  <c r="O23" i="2"/>
  <c r="F44" i="2"/>
  <c r="F43" i="2"/>
  <c r="F33" i="2"/>
  <c r="F23" i="2"/>
  <c r="F28" i="2" s="1"/>
  <c r="O25" i="2" l="1"/>
  <c r="F71" i="2"/>
  <c r="F62" i="2"/>
  <c r="F52" i="2"/>
  <c r="F38" i="2"/>
  <c r="O74" i="2" l="1"/>
  <c r="E75" i="2" l="1"/>
  <c r="E76" i="2" s="1"/>
  <c r="F25" i="4"/>
  <c r="F24" i="4"/>
  <c r="F23" i="4"/>
  <c r="F28" i="4" l="1"/>
  <c r="E31" i="4" s="1"/>
  <c r="O31" i="4"/>
  <c r="E32" i="4" l="1"/>
  <c r="E33"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1" authorId="0" shapeId="0" xr:uid="{8A561D8B-4144-4156-A619-8D762D2507A3}">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1" authorId="0" shapeId="0" xr:uid="{4A559FDB-02A6-411C-B212-BDBA67D07E68}">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30" authorId="0" shapeId="0" xr:uid="{816CC46F-AC30-49B8-80D9-C272B54AD03A}">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40" authorId="0" shapeId="0" xr:uid="{BB317A3F-5E3B-4C2E-8004-A4CCFA59740B}">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54" authorId="0" shapeId="0" xr:uid="{F0793766-9957-46FB-942B-E700067B6ABF}">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64" authorId="0" shapeId="0" xr:uid="{9D3A9CA0-76B7-4534-BDB6-BD80740FEEB6}">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List>
</comments>
</file>

<file path=xl/sharedStrings.xml><?xml version="1.0" encoding="utf-8"?>
<sst xmlns="http://schemas.openxmlformats.org/spreadsheetml/2006/main" count="213" uniqueCount="85">
  <si>
    <t>Name (Company)</t>
  </si>
  <si>
    <t>Street:</t>
  </si>
  <si>
    <t>Area Code, Place:</t>
  </si>
  <si>
    <t>Telephone / Email:</t>
  </si>
  <si>
    <t>Country:</t>
  </si>
  <si>
    <t>Description</t>
  </si>
  <si>
    <t>Name and address of bidder/contractor</t>
  </si>
  <si>
    <t>Currency: IDR</t>
  </si>
  <si>
    <t>Details of Costs</t>
  </si>
  <si>
    <t>Name of the Expert</t>
  </si>
  <si>
    <t>Quantity up to</t>
  </si>
  <si>
    <t>Unit</t>
  </si>
  <si>
    <t>Costs in IDR per unit</t>
  </si>
  <si>
    <t>Total up to (in IDR)</t>
  </si>
  <si>
    <t>Type of reimbursement</t>
  </si>
  <si>
    <t>Comments</t>
  </si>
  <si>
    <t>Total:</t>
  </si>
  <si>
    <t>Name, Given name</t>
  </si>
  <si>
    <t>GIZ travel regulation</t>
  </si>
  <si>
    <t xml:space="preserve">Terms and Conditions : </t>
  </si>
  <si>
    <t>Name</t>
  </si>
  <si>
    <t>: _____________________________________________________________</t>
  </si>
  <si>
    <t>Date</t>
  </si>
  <si>
    <t xml:space="preserve">Signature </t>
  </si>
  <si>
    <t>Fee (No. 3.1.1 General Terms &amp; Conditions )</t>
  </si>
  <si>
    <t>Overnight accommodation allowance (No. 3.1.2.3 General Terms &amp; Conditions)</t>
  </si>
  <si>
    <t>Perdiem (No. 3.1.2.2 General Terms &amp; Conditions)</t>
  </si>
  <si>
    <t>lumpsum</t>
  </si>
  <si>
    <t>Travel Expenses (no. 3.1.2.1 General Terms &amp; Conditions)</t>
  </si>
  <si>
    <t>Price Schedule</t>
  </si>
  <si>
    <t>VAT (Value Added Tax) 11%:</t>
  </si>
  <si>
    <t>GRAND TOTAL:</t>
  </si>
  <si>
    <t>Region</t>
  </si>
  <si>
    <t>Other Costs (no. 3.1.3 General Terms &amp; Conditions)</t>
  </si>
  <si>
    <t>Project: The Sustainability and Value Added in Agricultural Supply Chains in Indonesia (SASCI+)</t>
  </si>
  <si>
    <t xml:space="preserve">Lumpsum </t>
  </si>
  <si>
    <t>Lumpsum</t>
  </si>
  <si>
    <t>Country of assignment: Indonesia</t>
  </si>
  <si>
    <t>Country</t>
  </si>
  <si>
    <t>Indonesia</t>
  </si>
  <si>
    <t>Team Leader</t>
  </si>
  <si>
    <t>2. All fee/rates shall inclusive the income tax. GIZ is obliged to whithold the income tax and report it to the tax office</t>
  </si>
  <si>
    <t>1. All fee/rates quoted must be exclusive of all taxes, since the GIZ, including its subsidiary organs, is exempt from taxes.</t>
  </si>
  <si>
    <r>
      <t xml:space="preserve">3. Total cost must be exclusive to </t>
    </r>
    <r>
      <rPr>
        <sz val="11"/>
        <color rgb="FFFF0000"/>
        <rFont val="Arial"/>
        <family val="2"/>
      </rPr>
      <t>VAT 11%</t>
    </r>
    <r>
      <rPr>
        <sz val="11"/>
        <color rgb="FF000000"/>
        <rFont val="Arial"/>
        <family val="2"/>
      </rPr>
      <t xml:space="preserve">. Please provide the amount as the above price schedule form. </t>
    </r>
    <r>
      <rPr>
        <sz val="11"/>
        <color rgb="FFFF0000"/>
        <rFont val="Arial"/>
        <family val="2"/>
      </rPr>
      <t>Supporting documents of SPPKP (non PKP/PKP company) shall be provided</t>
    </r>
    <r>
      <rPr>
        <sz val="11"/>
        <color rgb="FF000000"/>
        <rFont val="Arial"/>
        <family val="2"/>
      </rPr>
      <t>.</t>
    </r>
  </si>
  <si>
    <r>
      <t xml:space="preserve">4. This price form </t>
    </r>
    <r>
      <rPr>
        <sz val="11"/>
        <color indexed="10"/>
        <rFont val="Arial"/>
        <family val="2"/>
      </rPr>
      <t>must be protected with password</t>
    </r>
    <r>
      <rPr>
        <sz val="11"/>
        <color indexed="8"/>
        <rFont val="Arial"/>
        <family val="2"/>
      </rPr>
      <t xml:space="preserve"> to secure your bid price proposal </t>
    </r>
  </si>
  <si>
    <r>
      <t>5. The price shall be valid for</t>
    </r>
    <r>
      <rPr>
        <sz val="11"/>
        <color indexed="10"/>
        <rFont val="Arial"/>
        <family val="2"/>
      </rPr>
      <t xml:space="preserve"> 100 days</t>
    </r>
    <r>
      <rPr>
        <sz val="11"/>
        <color indexed="8"/>
        <rFont val="Arial"/>
        <family val="2"/>
      </rPr>
      <t xml:space="preserve"> commencing on the date of submission of quotation</t>
    </r>
  </si>
  <si>
    <t>Output/Deliverable based</t>
  </si>
  <si>
    <t>Team leader</t>
  </si>
  <si>
    <t>Samarinda/Sangatta</t>
  </si>
  <si>
    <t>Team leader, travel days</t>
  </si>
  <si>
    <t>Team leader, in Sangatta</t>
  </si>
  <si>
    <t>Sangatta</t>
  </si>
  <si>
    <t>Economy Flight</t>
  </si>
  <si>
    <t>Samarinda to Sangatta</t>
  </si>
  <si>
    <t>in Sangatta</t>
  </si>
  <si>
    <t>OUTPUT 1</t>
  </si>
  <si>
    <t>OUTPUT 2</t>
  </si>
  <si>
    <t>Compensation of CO2 Emmisions</t>
  </si>
  <si>
    <t>Region/Country</t>
  </si>
  <si>
    <t>Subjected to Evidence</t>
  </si>
  <si>
    <t>-</t>
  </si>
  <si>
    <t>OUTPUT 3 &amp; 4</t>
  </si>
  <si>
    <t>Contract-No.: 83488246</t>
  </si>
  <si>
    <t>Project number: 18.0128.1-307.01</t>
  </si>
  <si>
    <t>5 return trip (10 ways) for 5 experts and 1 administrative</t>
  </si>
  <si>
    <t>Expert 1: Information Technology and Data Scientist</t>
  </si>
  <si>
    <t xml:space="preserve">Expert 2: Sustainability and Capacity Building </t>
  </si>
  <si>
    <t xml:space="preserve">Expert 3: Administrative Staff </t>
  </si>
  <si>
    <t>Expert 1</t>
  </si>
  <si>
    <t>Expert 2</t>
  </si>
  <si>
    <t>Expert 3</t>
  </si>
  <si>
    <t>Expert 1, travel days</t>
  </si>
  <si>
    <t>Expert 1, in Sangatta</t>
  </si>
  <si>
    <t>Expert 2, travel days</t>
  </si>
  <si>
    <t>Expert 2, in Sangatta</t>
  </si>
  <si>
    <t>Expert 3, travel days</t>
  </si>
  <si>
    <t>Expert 3, in Sangatta</t>
  </si>
  <si>
    <t>5 return trip to East Kalimantan for up to 6 persons (Team Leader, Expert 1 - 3)</t>
  </si>
  <si>
    <t>Airport transfer (Homebase to Airport, return trip)</t>
  </si>
  <si>
    <t>Car rental (Airport to Sangatta), round trip</t>
  </si>
  <si>
    <t>Car rental (days)</t>
  </si>
  <si>
    <t>Training Implementation (Meeting package)</t>
  </si>
  <si>
    <t>Training Evaluation (Meeting package)</t>
  </si>
  <si>
    <t>Focus Group Discussion (Meeting package)</t>
  </si>
  <si>
    <t>Period of assignment: 13 June 2025 - 31 January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</si>
</sst>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quot;Rp&quot;* #,##0_-;\-&quot;Rp&quot;* #,##0_-;_-&quot;Rp&quot;* &quot;-&quot;_-;_-@_-"/>
    <numFmt numFmtId="41" formatCode="_-* #,##0_-;\-* #,##0_-;_-* &quot;-&quot;_-;_-@_-"/>
    <numFmt numFmtId="43" formatCode="_-* #,##0.00_-;\-* #,##0.00_-;_-* &quot;-&quot;??_-;_-@_-"/>
    <numFmt numFmtId="164" formatCode="_-* #,##0.00_-;\-* #,##0.00_-;_-* &quot;-&quot;_-;_-@_-"/>
    <numFmt numFmtId="165" formatCode="#,##0_ ;\-#,##0\ "/>
    <numFmt numFmtId="166" formatCode="#,##0.00_ ;\-#,##0.00\ "/>
    <numFmt numFmtId="167" formatCode="#,##0.00\ &quot;€&quot;"/>
    <numFmt numFmtId="168" formatCode="_-* #,##0\ _€_-;\-* #,##0\ _€_-;_-* &quot;-&quot;??\ _€_-;_-@_-"/>
    <numFmt numFmtId="169" formatCode="_([$Rp-421]* #,##0_);_([$Rp-421]* \(#,##0\);_([$Rp-421]* &quot;-&quot;??_);_(@_)"/>
    <numFmt numFmtId="170" formatCode="_-* #,##0_-;\-* #,##0_-;_-* &quot;-&quot;??_-;_-@_-"/>
  </numFmts>
  <fonts count="18" x14ac:knownFonts="1">
    <font>
      <sz val="12"/>
      <color theme="1"/>
      <name val="Calibri"/>
      <family val="2"/>
      <scheme val="minor"/>
    </font>
    <font>
      <sz val="11"/>
      <color theme="1"/>
      <name val="Arial"/>
      <family val="2"/>
    </font>
    <font>
      <u/>
      <sz val="12"/>
      <color theme="10"/>
      <name val="Calibri"/>
      <family val="2"/>
      <scheme val="minor"/>
    </font>
    <font>
      <u/>
      <sz val="12"/>
      <color theme="11"/>
      <name val="Calibri"/>
      <family val="2"/>
      <scheme val="minor"/>
    </font>
    <font>
      <b/>
      <sz val="11"/>
      <color theme="1"/>
      <name val="Arial"/>
      <family val="2"/>
    </font>
    <font>
      <b/>
      <sz val="11"/>
      <name val="Arial"/>
      <family val="2"/>
    </font>
    <font>
      <sz val="11"/>
      <name val="Arial"/>
      <family val="2"/>
    </font>
    <font>
      <sz val="12"/>
      <color theme="1"/>
      <name val="Calibri"/>
      <family val="2"/>
      <scheme val="minor"/>
    </font>
    <font>
      <sz val="8"/>
      <color indexed="81"/>
      <name val="Tahoma"/>
      <family val="2"/>
    </font>
    <font>
      <b/>
      <sz val="8"/>
      <color indexed="81"/>
      <name val="Tahoma"/>
      <family val="2"/>
    </font>
    <font>
      <sz val="11"/>
      <color theme="0"/>
      <name val="Arial"/>
      <family val="2"/>
    </font>
    <font>
      <i/>
      <sz val="11"/>
      <color theme="1"/>
      <name val="Arial"/>
      <family val="2"/>
    </font>
    <font>
      <sz val="11"/>
      <color rgb="FF000000"/>
      <name val="Arial"/>
      <family val="2"/>
    </font>
    <font>
      <sz val="11"/>
      <color indexed="10"/>
      <name val="Arial"/>
      <family val="2"/>
    </font>
    <font>
      <sz val="11"/>
      <color indexed="8"/>
      <name val="Arial"/>
      <family val="2"/>
    </font>
    <font>
      <b/>
      <sz val="18"/>
      <color theme="1"/>
      <name val="Arial"/>
      <family val="2"/>
    </font>
    <font>
      <sz val="11"/>
      <color rgb="FFFF0000"/>
      <name val="Arial"/>
      <family val="2"/>
    </font>
    <font>
      <sz val="8"/>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thin">
        <color indexed="64"/>
      </top>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41" fontId="7" fillId="0" borderId="0" applyFont="0" applyFill="0" applyBorder="0" applyAlignment="0" applyProtection="0"/>
    <xf numFmtId="43" fontId="7" fillId="0" borderId="0" applyFont="0" applyFill="0" applyBorder="0" applyAlignment="0" applyProtection="0"/>
  </cellStyleXfs>
  <cellXfs count="113">
    <xf numFmtId="0" fontId="0" fillId="0" borderId="0" xfId="0"/>
    <xf numFmtId="0" fontId="4" fillId="0" borderId="0" xfId="0" applyFont="1" applyAlignment="1">
      <alignment vertical="top"/>
    </xf>
    <xf numFmtId="0" fontId="5" fillId="0" borderId="0" xfId="0" applyFont="1"/>
    <xf numFmtId="0" fontId="4" fillId="0" borderId="0" xfId="0" applyFont="1" applyAlignment="1">
      <alignment horizontal="center"/>
    </xf>
    <xf numFmtId="0" fontId="4" fillId="0" borderId="0" xfId="0" applyFont="1" applyAlignment="1">
      <alignment vertical="top" wrapText="1"/>
    </xf>
    <xf numFmtId="0" fontId="1" fillId="0" borderId="7" xfId="0" applyFont="1" applyBorder="1" applyAlignment="1" applyProtection="1">
      <alignment horizontal="left"/>
      <protection locked="0"/>
    </xf>
    <xf numFmtId="0" fontId="1" fillId="0" borderId="0" xfId="0" applyFont="1" applyAlignment="1">
      <alignment horizontal="left" vertical="top"/>
    </xf>
    <xf numFmtId="0" fontId="5" fillId="0" borderId="0" xfId="0" applyFont="1" applyAlignment="1" applyProtection="1">
      <alignment horizontal="left" vertical="top"/>
      <protection locked="0"/>
    </xf>
    <xf numFmtId="0" fontId="6" fillId="0" borderId="0" xfId="0" applyFont="1" applyAlignment="1">
      <alignment vertical="center" wrapText="1"/>
    </xf>
    <xf numFmtId="0" fontId="10" fillId="0" borderId="0" xfId="0" applyFont="1" applyAlignment="1">
      <alignment vertical="center" wrapText="1"/>
    </xf>
    <xf numFmtId="0" fontId="6" fillId="0" borderId="0" xfId="0" applyFont="1" applyAlignment="1">
      <alignment horizontal="center" vertical="top"/>
    </xf>
    <xf numFmtId="0" fontId="5" fillId="0" borderId="0" xfId="0" applyFont="1" applyAlignment="1">
      <alignment horizontal="left"/>
    </xf>
    <xf numFmtId="41" fontId="6" fillId="0" borderId="0" xfId="3" applyFont="1" applyBorder="1" applyAlignment="1">
      <alignment horizontal="left"/>
    </xf>
    <xf numFmtId="0" fontId="1" fillId="0" borderId="0" xfId="0" applyFont="1" applyAlignment="1" applyProtection="1">
      <alignment horizontal="left"/>
      <protection locked="0"/>
    </xf>
    <xf numFmtId="0" fontId="4" fillId="0" borderId="0" xfId="0" applyFont="1"/>
    <xf numFmtId="0" fontId="1" fillId="0" borderId="0" xfId="0" applyFont="1"/>
    <xf numFmtId="164" fontId="1" fillId="0" borderId="0" xfId="3" applyNumberFormat="1" applyFont="1" applyBorder="1"/>
    <xf numFmtId="164" fontId="1" fillId="0" borderId="0" xfId="3" applyNumberFormat="1" applyFont="1"/>
    <xf numFmtId="0" fontId="4" fillId="0" borderId="8" xfId="0" applyFont="1" applyBorder="1" applyAlignment="1">
      <alignment horizontal="left" vertical="center" wrapText="1"/>
    </xf>
    <xf numFmtId="0" fontId="4" fillId="0" borderId="9" xfId="0" applyFont="1" applyBorder="1" applyAlignment="1">
      <alignment horizontal="center" vertical="center" wrapText="1"/>
    </xf>
    <xf numFmtId="0" fontId="5" fillId="0" borderId="9" xfId="0" applyFont="1" applyBorder="1" applyAlignment="1">
      <alignment horizontal="center" vertical="center" wrapText="1"/>
    </xf>
    <xf numFmtId="41" fontId="1" fillId="0" borderId="0" xfId="3" applyFont="1"/>
    <xf numFmtId="0" fontId="1" fillId="0" borderId="2" xfId="0" applyFont="1" applyBorder="1" applyAlignment="1" applyProtection="1">
      <alignment vertical="center" wrapText="1"/>
      <protection locked="0"/>
    </xf>
    <xf numFmtId="0" fontId="1" fillId="0" borderId="1" xfId="0" applyFont="1" applyBorder="1" applyAlignment="1" applyProtection="1">
      <alignment horizontal="center" vertical="center" wrapText="1"/>
      <protection locked="0"/>
    </xf>
    <xf numFmtId="165" fontId="1" fillId="0" borderId="1" xfId="4" applyNumberFormat="1" applyFont="1" applyFill="1" applyBorder="1" applyAlignment="1" applyProtection="1">
      <alignment horizontal="center" vertical="center" wrapText="1"/>
      <protection locked="0"/>
    </xf>
    <xf numFmtId="165" fontId="1" fillId="0" borderId="1" xfId="4" applyNumberFormat="1" applyFont="1" applyFill="1" applyBorder="1" applyAlignment="1" applyProtection="1">
      <alignment horizontal="right" vertical="center" wrapText="1"/>
      <protection locked="0"/>
    </xf>
    <xf numFmtId="165" fontId="1" fillId="0" borderId="1" xfId="4" applyNumberFormat="1" applyFont="1" applyFill="1" applyBorder="1" applyAlignment="1">
      <alignment vertical="center" wrapText="1"/>
    </xf>
    <xf numFmtId="0" fontId="6" fillId="0" borderId="15" xfId="0" applyFont="1" applyBorder="1" applyAlignment="1" applyProtection="1">
      <alignment horizontal="left" vertical="center" wrapText="1"/>
      <protection locked="0"/>
    </xf>
    <xf numFmtId="0" fontId="4" fillId="0" borderId="10" xfId="0" applyFont="1" applyBorder="1" applyAlignment="1">
      <alignment vertical="center" wrapText="1"/>
    </xf>
    <xf numFmtId="0" fontId="4" fillId="0" borderId="11" xfId="0" applyFont="1" applyBorder="1" applyAlignment="1">
      <alignment horizontal="center" vertical="center" wrapText="1"/>
    </xf>
    <xf numFmtId="165" fontId="4" fillId="0" borderId="11" xfId="4" applyNumberFormat="1" applyFont="1" applyFill="1" applyBorder="1" applyAlignment="1">
      <alignment horizontal="center" vertical="center" wrapText="1"/>
    </xf>
    <xf numFmtId="165" fontId="4" fillId="0" borderId="11" xfId="4" applyNumberFormat="1" applyFont="1" applyFill="1" applyBorder="1" applyAlignment="1">
      <alignment vertical="center" wrapText="1"/>
    </xf>
    <xf numFmtId="0" fontId="1" fillId="0" borderId="11" xfId="0" applyFont="1" applyBorder="1" applyAlignment="1">
      <alignment vertical="center" wrapText="1"/>
    </xf>
    <xf numFmtId="0" fontId="6" fillId="0" borderId="3" xfId="0" applyFont="1" applyBorder="1" applyAlignment="1">
      <alignment horizontal="left" vertical="center" wrapText="1"/>
    </xf>
    <xf numFmtId="0" fontId="4" fillId="0" borderId="0" xfId="0" applyFont="1" applyAlignment="1">
      <alignment vertical="center" wrapText="1"/>
    </xf>
    <xf numFmtId="0" fontId="4" fillId="0" borderId="0" xfId="0" applyFont="1" applyAlignment="1">
      <alignment horizontal="center" vertical="center" wrapText="1"/>
    </xf>
    <xf numFmtId="166" fontId="4" fillId="0" borderId="0" xfId="4" applyNumberFormat="1" applyFont="1" applyBorder="1" applyAlignment="1">
      <alignment horizontal="center" vertical="center" wrapText="1"/>
    </xf>
    <xf numFmtId="166" fontId="4" fillId="0" borderId="0" xfId="4" applyNumberFormat="1" applyFont="1" applyBorder="1" applyAlignment="1">
      <alignment vertical="center" wrapText="1"/>
    </xf>
    <xf numFmtId="0" fontId="1" fillId="0" borderId="0" xfId="0" applyFont="1" applyAlignment="1">
      <alignment vertical="center" wrapText="1"/>
    </xf>
    <xf numFmtId="0" fontId="6"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pplyProtection="1">
      <alignment vertical="center" wrapText="1"/>
      <protection locked="0"/>
    </xf>
    <xf numFmtId="165" fontId="1" fillId="0" borderId="1" xfId="4" applyNumberFormat="1" applyFont="1" applyBorder="1" applyAlignment="1" applyProtection="1">
      <alignment horizontal="center" vertical="center" wrapText="1"/>
      <protection locked="0"/>
    </xf>
    <xf numFmtId="166" fontId="1" fillId="0" borderId="1" xfId="4" applyNumberFormat="1" applyFont="1" applyFill="1" applyBorder="1" applyAlignment="1" applyProtection="1">
      <alignment horizontal="center" vertical="center" wrapText="1"/>
      <protection locked="0"/>
    </xf>
    <xf numFmtId="166" fontId="4" fillId="0" borderId="11" xfId="4" applyNumberFormat="1" applyFont="1" applyBorder="1" applyAlignment="1">
      <alignment horizontal="center" vertical="center" wrapText="1"/>
    </xf>
    <xf numFmtId="165" fontId="4" fillId="0" borderId="11" xfId="4" applyNumberFormat="1" applyFont="1" applyBorder="1" applyAlignment="1">
      <alignment vertical="center" wrapText="1"/>
    </xf>
    <xf numFmtId="165" fontId="4" fillId="0" borderId="0" xfId="4" applyNumberFormat="1" applyFont="1" applyBorder="1" applyAlignment="1">
      <alignment vertical="center" wrapText="1"/>
    </xf>
    <xf numFmtId="167" fontId="4" fillId="0" borderId="0" xfId="0" applyNumberFormat="1" applyFont="1" applyAlignment="1">
      <alignment horizontal="center" vertical="center" wrapText="1"/>
    </xf>
    <xf numFmtId="167" fontId="4" fillId="0" borderId="0" xfId="0" applyNumberFormat="1" applyFont="1" applyAlignment="1">
      <alignment vertical="center" wrapText="1"/>
    </xf>
    <xf numFmtId="0" fontId="1" fillId="0" borderId="17" xfId="0" applyFont="1" applyBorder="1" applyAlignment="1">
      <alignment horizontal="left" vertical="center" wrapText="1"/>
    </xf>
    <xf numFmtId="165" fontId="1" fillId="0" borderId="11" xfId="4" applyNumberFormat="1" applyFont="1" applyBorder="1" applyAlignment="1" applyProtection="1">
      <alignment horizontal="right" vertical="center" wrapText="1"/>
      <protection locked="0"/>
    </xf>
    <xf numFmtId="165" fontId="1" fillId="0" borderId="0" xfId="4" applyNumberFormat="1" applyFont="1" applyBorder="1" applyAlignment="1" applyProtection="1">
      <alignment horizontal="right" vertical="center" wrapText="1"/>
      <protection locked="0"/>
    </xf>
    <xf numFmtId="0" fontId="11" fillId="0" borderId="0" xfId="0" applyFont="1" applyAlignment="1">
      <alignment vertical="center" wrapText="1"/>
    </xf>
    <xf numFmtId="0" fontId="1" fillId="2" borderId="0" xfId="0" applyFont="1" applyFill="1"/>
    <xf numFmtId="0" fontId="6" fillId="2" borderId="0" xfId="0" applyFont="1" applyFill="1"/>
    <xf numFmtId="0" fontId="5" fillId="0" borderId="16" xfId="0" applyFont="1" applyBorder="1" applyAlignment="1">
      <alignment horizontal="left" vertical="top" wrapText="1"/>
    </xf>
    <xf numFmtId="0" fontId="5" fillId="0" borderId="0" xfId="0" applyFont="1" applyAlignment="1">
      <alignment horizontal="left" vertical="top" wrapText="1"/>
    </xf>
    <xf numFmtId="0" fontId="5" fillId="0" borderId="0" xfId="0" applyFont="1" applyAlignment="1">
      <alignment vertical="top" wrapText="1"/>
    </xf>
    <xf numFmtId="168" fontId="5" fillId="0" borderId="0" xfId="4" applyNumberFormat="1" applyFont="1" applyAlignment="1">
      <alignment vertical="top" wrapText="1"/>
    </xf>
    <xf numFmtId="169" fontId="5" fillId="0" borderId="16" xfId="4" applyNumberFormat="1" applyFont="1" applyBorder="1" applyAlignment="1">
      <alignment horizontal="left" vertical="top" wrapText="1"/>
    </xf>
    <xf numFmtId="0" fontId="1" fillId="0" borderId="0" xfId="0" applyFont="1" applyAlignment="1">
      <alignment horizontal="center"/>
    </xf>
    <xf numFmtId="0" fontId="1" fillId="2" borderId="0" xfId="0" quotePrefix="1" applyFont="1" applyFill="1" applyAlignment="1">
      <alignment horizontal="center" vertical="center" wrapText="1"/>
    </xf>
    <xf numFmtId="0" fontId="1" fillId="0" borderId="0" xfId="0" applyFont="1" applyAlignment="1">
      <alignment horizontal="center" vertical="center" wrapText="1"/>
    </xf>
    <xf numFmtId="0" fontId="12" fillId="0" borderId="0" xfId="0" applyFont="1" applyAlignment="1">
      <alignment horizontal="left" vertical="center"/>
    </xf>
    <xf numFmtId="0" fontId="1" fillId="0" borderId="0" xfId="0" applyFont="1" applyAlignment="1">
      <alignment horizontal="left"/>
    </xf>
    <xf numFmtId="0" fontId="6" fillId="0" borderId="0" xfId="0" applyFont="1" applyAlignment="1">
      <alignment vertical="center"/>
    </xf>
    <xf numFmtId="0" fontId="12" fillId="0" borderId="0" xfId="0" applyFont="1" applyAlignment="1">
      <alignment vertical="center"/>
    </xf>
    <xf numFmtId="0" fontId="1" fillId="0" borderId="0" xfId="0" applyFont="1" applyAlignment="1">
      <alignment vertical="top"/>
    </xf>
    <xf numFmtId="169" fontId="1" fillId="0" borderId="0" xfId="0" applyNumberFormat="1" applyFont="1"/>
    <xf numFmtId="42" fontId="6" fillId="0" borderId="0" xfId="3" applyNumberFormat="1" applyFont="1"/>
    <xf numFmtId="0" fontId="4" fillId="0" borderId="18" xfId="0" applyFont="1" applyBorder="1" applyAlignment="1">
      <alignment horizontal="center" vertical="center" wrapText="1"/>
    </xf>
    <xf numFmtId="0" fontId="6" fillId="0" borderId="1"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11" fillId="0" borderId="20" xfId="0" applyFont="1" applyBorder="1" applyAlignment="1" applyProtection="1">
      <alignment horizontal="left" vertical="center" wrapText="1"/>
      <protection locked="0"/>
    </xf>
    <xf numFmtId="0" fontId="1" fillId="0" borderId="20" xfId="0" applyFont="1" applyBorder="1" applyAlignment="1" applyProtection="1">
      <alignment horizontal="center" vertical="center" wrapText="1"/>
      <protection locked="0"/>
    </xf>
    <xf numFmtId="1" fontId="1" fillId="0" borderId="20" xfId="0" applyNumberFormat="1" applyFont="1" applyBorder="1" applyAlignment="1" applyProtection="1">
      <alignment horizontal="right" vertical="center" wrapText="1"/>
      <protection locked="0"/>
    </xf>
    <xf numFmtId="0" fontId="6" fillId="0" borderId="20" xfId="0" applyFont="1" applyBorder="1" applyAlignment="1" applyProtection="1">
      <alignment horizontal="left" vertical="center" wrapText="1"/>
      <protection locked="0"/>
    </xf>
    <xf numFmtId="0" fontId="1" fillId="0" borderId="5" xfId="0" applyFont="1" applyBorder="1" applyAlignment="1">
      <alignment horizontal="left" vertical="center" wrapText="1"/>
    </xf>
    <xf numFmtId="165" fontId="1" fillId="0" borderId="20" xfId="4" applyNumberFormat="1" applyFont="1" applyFill="1" applyBorder="1" applyAlignment="1">
      <alignment vertical="center" wrapText="1"/>
    </xf>
    <xf numFmtId="0" fontId="1" fillId="0" borderId="21" xfId="0" applyFont="1" applyBorder="1" applyAlignment="1" applyProtection="1">
      <alignment horizontal="left" vertical="center" wrapText="1"/>
      <protection locked="0"/>
    </xf>
    <xf numFmtId="0" fontId="1" fillId="0" borderId="15" xfId="0" applyFont="1" applyBorder="1" applyAlignment="1" applyProtection="1">
      <alignment vertical="center" wrapText="1"/>
      <protection locked="0"/>
    </xf>
    <xf numFmtId="0" fontId="6" fillId="0" borderId="21" xfId="0" applyFont="1" applyBorder="1" applyAlignment="1" applyProtection="1">
      <alignment horizontal="left" vertical="center" wrapText="1"/>
      <protection locked="0"/>
    </xf>
    <xf numFmtId="43" fontId="10" fillId="0" borderId="0" xfId="0" applyNumberFormat="1" applyFont="1" applyAlignment="1">
      <alignment vertical="center" wrapText="1"/>
    </xf>
    <xf numFmtId="43" fontId="10" fillId="0" borderId="0" xfId="4" applyFont="1"/>
    <xf numFmtId="165" fontId="1" fillId="0" borderId="1" xfId="4" applyNumberFormat="1" applyFont="1" applyBorder="1" applyAlignment="1" applyProtection="1">
      <alignment horizontal="right" vertical="center" wrapText="1"/>
      <protection locked="0"/>
    </xf>
    <xf numFmtId="165" fontId="1" fillId="0" borderId="0" xfId="0" applyNumberFormat="1" applyFont="1" applyAlignment="1">
      <alignment vertical="center" wrapText="1"/>
    </xf>
    <xf numFmtId="0" fontId="1" fillId="0" borderId="1" xfId="0" applyFont="1" applyBorder="1" applyAlignment="1">
      <alignment horizontal="left" vertical="center" wrapText="1"/>
    </xf>
    <xf numFmtId="165" fontId="1" fillId="0" borderId="20" xfId="4" applyNumberFormat="1" applyFont="1" applyBorder="1" applyAlignment="1" applyProtection="1">
      <alignment horizontal="center" vertical="center" wrapText="1"/>
      <protection locked="0"/>
    </xf>
    <xf numFmtId="0" fontId="1" fillId="0" borderId="20" xfId="0" applyFont="1" applyBorder="1" applyAlignment="1">
      <alignment horizontal="center" vertical="center" wrapText="1"/>
    </xf>
    <xf numFmtId="0" fontId="1" fillId="0" borderId="1" xfId="0" applyFont="1" applyBorder="1" applyAlignment="1" applyProtection="1">
      <alignment horizontal="left" vertical="center" wrapText="1"/>
      <protection locked="0"/>
    </xf>
    <xf numFmtId="169" fontId="16" fillId="0" borderId="0" xfId="0" applyNumberFormat="1" applyFont="1"/>
    <xf numFmtId="170" fontId="1" fillId="0" borderId="20" xfId="4" applyNumberFormat="1" applyFont="1" applyBorder="1" applyAlignment="1" applyProtection="1">
      <alignment horizontal="right" vertical="center" wrapText="1"/>
      <protection locked="0"/>
    </xf>
    <xf numFmtId="0" fontId="1" fillId="0" borderId="19" xfId="0" applyFont="1" applyBorder="1" applyAlignment="1" applyProtection="1">
      <alignment vertical="center" wrapText="1"/>
      <protection locked="0"/>
    </xf>
    <xf numFmtId="169" fontId="10" fillId="0" borderId="0" xfId="0" applyNumberFormat="1" applyFont="1" applyAlignment="1">
      <alignment vertical="center" wrapText="1"/>
    </xf>
    <xf numFmtId="0" fontId="11" fillId="0" borderId="20" xfId="0" quotePrefix="1" applyFont="1" applyBorder="1" applyAlignment="1" applyProtection="1">
      <alignment horizontal="center" vertical="center" wrapText="1"/>
      <protection locked="0"/>
    </xf>
    <xf numFmtId="0" fontId="4" fillId="3" borderId="0" xfId="0" applyFont="1" applyFill="1" applyAlignment="1">
      <alignment horizontal="center" vertical="center" wrapText="1"/>
    </xf>
    <xf numFmtId="0" fontId="5" fillId="4" borderId="0" xfId="0" applyFont="1" applyFill="1" applyAlignment="1">
      <alignment horizontal="left" vertical="center" wrapText="1"/>
    </xf>
    <xf numFmtId="0" fontId="15" fillId="0" borderId="0" xfId="0" applyFont="1" applyAlignment="1">
      <alignment horizontal="center"/>
    </xf>
    <xf numFmtId="0" fontId="1" fillId="0" borderId="6" xfId="0" applyFont="1" applyBorder="1" applyAlignment="1" applyProtection="1">
      <alignment horizontal="left" wrapText="1"/>
      <protection locked="0"/>
    </xf>
    <xf numFmtId="0" fontId="1" fillId="0" borderId="7" xfId="0" applyFont="1" applyBorder="1" applyAlignment="1" applyProtection="1">
      <alignment horizontal="left"/>
      <protection locked="0"/>
    </xf>
    <xf numFmtId="0" fontId="6" fillId="0" borderId="0" xfId="0" applyFont="1" applyAlignment="1">
      <alignment horizontal="center" vertical="top"/>
    </xf>
    <xf numFmtId="0" fontId="4" fillId="0" borderId="12" xfId="0" applyFont="1" applyBorder="1" applyAlignment="1">
      <alignment horizontal="left" vertical="center" wrapText="1"/>
    </xf>
    <xf numFmtId="0" fontId="4" fillId="0" borderId="4" xfId="0" applyFont="1" applyBorder="1" applyAlignment="1">
      <alignment horizontal="left"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5"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cellXfs>
  <cellStyles count="5">
    <cellStyle name="Comma" xfId="4" builtinId="3"/>
    <cellStyle name="Comma [0]" xfId="3" builtinId="6"/>
    <cellStyle name="Followed Hyperlink" xfId="2" builtinId="9" hidden="1"/>
    <cellStyle name="Hyperlink" xfId="1" builtinId="8" hidden="1"/>
    <cellStyle name="Normal" xfId="0" builtinId="0"/>
  </cellStyles>
  <dxfs count="0"/>
  <tableStyles count="0" defaultTableStyle="TableStyleMedium9" defaultPivotStyle="PivotStyleMedium4"/>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112059</xdr:colOff>
      <xdr:row>0</xdr:row>
      <xdr:rowOff>78442</xdr:rowOff>
    </xdr:from>
    <xdr:to>
      <xdr:col>0</xdr:col>
      <xdr:colOff>1768928</xdr:colOff>
      <xdr:row>2</xdr:row>
      <xdr:rowOff>154215</xdr:rowOff>
    </xdr:to>
    <xdr:pic>
      <xdr:nvPicPr>
        <xdr:cNvPr id="2" name="image1.jpeg">
          <a:extLst>
            <a:ext uri="{FF2B5EF4-FFF2-40B4-BE49-F238E27FC236}">
              <a16:creationId xmlns:a16="http://schemas.microsoft.com/office/drawing/2014/main" id="{637AD6D0-F7EA-46A3-9885-846C6F6BC577}"/>
            </a:ext>
          </a:extLst>
        </xdr:cNvPr>
        <xdr:cNvPicPr/>
      </xdr:nvPicPr>
      <xdr:blipFill>
        <a:blip xmlns:r="http://schemas.openxmlformats.org/officeDocument/2006/relationships" r:embed="rId1" cstate="print"/>
        <a:stretch>
          <a:fillRect/>
        </a:stretch>
      </xdr:blipFill>
      <xdr:spPr>
        <a:xfrm>
          <a:off x="112059" y="78442"/>
          <a:ext cx="1656869" cy="53297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112059</xdr:colOff>
      <xdr:row>0</xdr:row>
      <xdr:rowOff>78442</xdr:rowOff>
    </xdr:from>
    <xdr:to>
      <xdr:col>0</xdr:col>
      <xdr:colOff>1768928</xdr:colOff>
      <xdr:row>2</xdr:row>
      <xdr:rowOff>154215</xdr:rowOff>
    </xdr:to>
    <xdr:pic>
      <xdr:nvPicPr>
        <xdr:cNvPr id="2" name="image1.jpeg">
          <a:extLst>
            <a:ext uri="{FF2B5EF4-FFF2-40B4-BE49-F238E27FC236}">
              <a16:creationId xmlns:a16="http://schemas.microsoft.com/office/drawing/2014/main" id="{C002C9DE-8DC0-420F-8584-9921799D6CBE}"/>
            </a:ext>
          </a:extLst>
        </xdr:cNvPr>
        <xdr:cNvPicPr/>
      </xdr:nvPicPr>
      <xdr:blipFill>
        <a:blip xmlns:r="http://schemas.openxmlformats.org/officeDocument/2006/relationships" r:embed="rId1" cstate="print"/>
        <a:stretch>
          <a:fillRect/>
        </a:stretch>
      </xdr:blipFill>
      <xdr:spPr>
        <a:xfrm>
          <a:off x="112059" y="78442"/>
          <a:ext cx="1656869" cy="545673"/>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E9AF-E5B8-4AC3-9614-14FCA6E6C019}">
  <sheetPr>
    <tabColor theme="5"/>
    <pageSetUpPr fitToPage="1"/>
  </sheetPr>
  <dimension ref="A2:O49"/>
  <sheetViews>
    <sheetView showGridLines="0" tabSelected="1" zoomScale="70" zoomScaleNormal="70" zoomScalePageLayoutView="72" workbookViewId="0">
      <selection activeCell="E16" sqref="E16"/>
    </sheetView>
  </sheetViews>
  <sheetFormatPr defaultColWidth="11" defaultRowHeight="13.7" x14ac:dyDescent="0.4"/>
  <cols>
    <col min="1" max="1" width="41.6640625" style="15" customWidth="1"/>
    <col min="2" max="2" width="24.21875" style="15" customWidth="1"/>
    <col min="3" max="3" width="17.5" style="15" customWidth="1"/>
    <col min="4" max="4" width="11.6640625" style="15" customWidth="1"/>
    <col min="5" max="5" width="19.5546875" style="15" customWidth="1"/>
    <col min="6" max="6" width="21.44140625" style="15" customWidth="1"/>
    <col min="7" max="7" width="25" style="15" customWidth="1"/>
    <col min="8" max="8" width="29.0546875" style="15" customWidth="1"/>
    <col min="9" max="14" width="11" style="15"/>
    <col min="15" max="15" width="14.5" style="15" bestFit="1" customWidth="1"/>
    <col min="16" max="16384" width="11" style="15"/>
  </cols>
  <sheetData>
    <row r="2" spans="1:8" s="14" customFormat="1" ht="22.7" x14ac:dyDescent="0.7">
      <c r="A2" s="97" t="s">
        <v>29</v>
      </c>
      <c r="B2" s="97"/>
      <c r="C2" s="97"/>
      <c r="D2" s="97"/>
      <c r="E2" s="97"/>
      <c r="F2" s="97"/>
      <c r="G2" s="97"/>
      <c r="H2" s="97"/>
    </row>
    <row r="3" spans="1:8" s="14" customFormat="1" x14ac:dyDescent="0.4">
      <c r="A3" s="3"/>
      <c r="B3" s="3"/>
      <c r="C3" s="3"/>
      <c r="D3" s="3"/>
      <c r="E3" s="3"/>
      <c r="F3" s="3"/>
    </row>
    <row r="4" spans="1:8" ht="18.75" customHeight="1" x14ac:dyDescent="0.4">
      <c r="A4" s="1" t="s">
        <v>6</v>
      </c>
      <c r="B4" s="1"/>
    </row>
    <row r="5" spans="1:8" ht="30.5" customHeight="1" x14ac:dyDescent="0.4">
      <c r="A5" s="1"/>
      <c r="B5" s="1"/>
    </row>
    <row r="6" spans="1:8" ht="30.5" customHeight="1" x14ac:dyDescent="0.4">
      <c r="A6" s="1"/>
      <c r="B6" s="1"/>
      <c r="C6" s="34" t="s">
        <v>0</v>
      </c>
      <c r="D6" s="98"/>
      <c r="E6" s="98"/>
      <c r="F6" s="98"/>
    </row>
    <row r="7" spans="1:8" ht="30.5" customHeight="1" x14ac:dyDescent="0.4">
      <c r="C7" s="34" t="s">
        <v>1</v>
      </c>
      <c r="D7" s="99"/>
      <c r="E7" s="99"/>
      <c r="F7" s="99"/>
    </row>
    <row r="8" spans="1:8" ht="30.5" customHeight="1" x14ac:dyDescent="0.4">
      <c r="C8" s="34" t="s">
        <v>2</v>
      </c>
      <c r="D8" s="5"/>
      <c r="E8" s="5"/>
      <c r="F8" s="5"/>
    </row>
    <row r="9" spans="1:8" ht="30.5" customHeight="1" x14ac:dyDescent="0.4">
      <c r="C9" s="34" t="s">
        <v>3</v>
      </c>
      <c r="D9" s="5"/>
      <c r="E9" s="5"/>
      <c r="F9" s="5"/>
    </row>
    <row r="10" spans="1:8" ht="30.5" customHeight="1" x14ac:dyDescent="0.4">
      <c r="C10" s="34" t="s">
        <v>4</v>
      </c>
      <c r="D10" s="5"/>
      <c r="E10" s="5"/>
      <c r="F10" s="5"/>
    </row>
    <row r="11" spans="1:8" ht="18.75" customHeight="1" x14ac:dyDescent="0.4">
      <c r="C11" s="4"/>
      <c r="D11" s="13"/>
      <c r="E11" s="13"/>
      <c r="F11" s="13"/>
    </row>
    <row r="12" spans="1:8" ht="18.75" customHeight="1" x14ac:dyDescent="0.4">
      <c r="A12" s="1" t="s">
        <v>62</v>
      </c>
      <c r="B12" s="1"/>
      <c r="C12" s="6"/>
      <c r="D12" s="6"/>
      <c r="E12" s="6"/>
      <c r="F12" s="6"/>
    </row>
    <row r="13" spans="1:8" ht="18.75" customHeight="1" x14ac:dyDescent="0.4">
      <c r="A13" s="1" t="s">
        <v>34</v>
      </c>
      <c r="B13" s="1"/>
      <c r="C13" s="6"/>
      <c r="D13" s="6"/>
      <c r="E13" s="6"/>
      <c r="F13" s="6"/>
    </row>
    <row r="14" spans="1:8" ht="18.75" customHeight="1" x14ac:dyDescent="0.4">
      <c r="A14" s="1" t="s">
        <v>63</v>
      </c>
      <c r="B14" s="1"/>
      <c r="C14" s="6"/>
      <c r="D14" s="6"/>
      <c r="E14" s="6"/>
      <c r="F14" s="6"/>
    </row>
    <row r="15" spans="1:8" ht="18.75" customHeight="1" x14ac:dyDescent="0.4">
      <c r="A15" s="1" t="s">
        <v>37</v>
      </c>
      <c r="B15" s="1"/>
      <c r="C15" s="6"/>
      <c r="D15" s="6"/>
      <c r="E15" s="6"/>
      <c r="F15" s="6"/>
    </row>
    <row r="16" spans="1:8" ht="18.75" customHeight="1" x14ac:dyDescent="0.4">
      <c r="A16" s="1" t="s">
        <v>84</v>
      </c>
      <c r="B16" s="1"/>
      <c r="C16" s="6"/>
      <c r="D16" s="6"/>
      <c r="E16" s="6"/>
      <c r="F16" s="6"/>
    </row>
    <row r="17" spans="1:15" x14ac:dyDescent="0.4">
      <c r="A17" s="2" t="s">
        <v>7</v>
      </c>
      <c r="B17" s="2"/>
      <c r="C17" s="7"/>
      <c r="D17" s="100"/>
      <c r="E17" s="100"/>
      <c r="F17" s="100"/>
    </row>
    <row r="18" spans="1:15" x14ac:dyDescent="0.4">
      <c r="A18" s="2"/>
      <c r="B18" s="2"/>
      <c r="C18" s="7"/>
      <c r="D18" s="10"/>
      <c r="E18" s="10"/>
      <c r="F18" s="10"/>
    </row>
    <row r="19" spans="1:15" ht="12" customHeight="1" x14ac:dyDescent="0.4">
      <c r="A19" s="12"/>
      <c r="B19" s="11"/>
      <c r="C19" s="11"/>
      <c r="D19" s="11"/>
      <c r="E19" s="11"/>
      <c r="F19" s="11"/>
      <c r="H19" s="16"/>
    </row>
    <row r="20" spans="1:15" ht="17.25" customHeight="1" x14ac:dyDescent="0.4">
      <c r="A20" s="95" t="s">
        <v>8</v>
      </c>
      <c r="B20" s="95"/>
      <c r="C20" s="95"/>
      <c r="D20" s="95"/>
      <c r="E20" s="95"/>
      <c r="F20" s="95"/>
      <c r="G20" s="95"/>
      <c r="H20" s="95"/>
    </row>
    <row r="21" spans="1:15" ht="18.45" customHeight="1" thickBot="1" x14ac:dyDescent="0.45">
      <c r="A21" s="96" t="s">
        <v>24</v>
      </c>
      <c r="B21" s="96"/>
      <c r="C21" s="96"/>
      <c r="D21" s="96"/>
      <c r="E21" s="96"/>
      <c r="F21" s="96"/>
      <c r="G21" s="96"/>
      <c r="H21" s="96"/>
    </row>
    <row r="22" spans="1:15" ht="19" customHeight="1" x14ac:dyDescent="0.4">
      <c r="A22" s="18" t="s">
        <v>5</v>
      </c>
      <c r="B22" s="19" t="s">
        <v>9</v>
      </c>
      <c r="C22" s="19" t="s">
        <v>10</v>
      </c>
      <c r="D22" s="20" t="s">
        <v>11</v>
      </c>
      <c r="E22" s="20" t="s">
        <v>12</v>
      </c>
      <c r="F22" s="19" t="s">
        <v>13</v>
      </c>
      <c r="G22" s="19" t="s">
        <v>14</v>
      </c>
      <c r="H22" s="70" t="s">
        <v>15</v>
      </c>
    </row>
    <row r="23" spans="1:15" ht="21.45" customHeight="1" x14ac:dyDescent="0.4">
      <c r="A23" s="22" t="s">
        <v>55</v>
      </c>
      <c r="B23" s="23"/>
      <c r="C23" s="24">
        <v>1</v>
      </c>
      <c r="D23" s="23">
        <v>1</v>
      </c>
      <c r="E23" s="25">
        <f>Breakdown!F74*30%</f>
        <v>98034000</v>
      </c>
      <c r="F23" s="26">
        <f>C23*D23*E23</f>
        <v>98034000</v>
      </c>
      <c r="G23" s="71" t="s">
        <v>35</v>
      </c>
      <c r="H23" s="27" t="s">
        <v>46</v>
      </c>
      <c r="O23" s="83">
        <f>C23*D23*4000000</f>
        <v>4000000</v>
      </c>
    </row>
    <row r="24" spans="1:15" ht="21.45" customHeight="1" x14ac:dyDescent="0.4">
      <c r="A24" s="22" t="s">
        <v>56</v>
      </c>
      <c r="B24" s="23"/>
      <c r="C24" s="24">
        <v>1</v>
      </c>
      <c r="D24" s="23">
        <v>1</v>
      </c>
      <c r="E24" s="25">
        <f>Breakdown!F74*30%</f>
        <v>98034000</v>
      </c>
      <c r="F24" s="26">
        <f t="shared" ref="F24:F25" si="0">C24*D24*E24</f>
        <v>98034000</v>
      </c>
      <c r="G24" s="71" t="s">
        <v>36</v>
      </c>
      <c r="H24" s="27" t="s">
        <v>46</v>
      </c>
      <c r="O24" s="83">
        <f>C24*D24*2500000</f>
        <v>2500000</v>
      </c>
    </row>
    <row r="25" spans="1:15" ht="21.45" customHeight="1" x14ac:dyDescent="0.4">
      <c r="A25" s="22" t="s">
        <v>61</v>
      </c>
      <c r="B25" s="73"/>
      <c r="C25" s="74">
        <v>1</v>
      </c>
      <c r="D25" s="74">
        <v>1</v>
      </c>
      <c r="E25" s="91">
        <f>Breakdown!F74*40%</f>
        <v>130712000</v>
      </c>
      <c r="F25" s="26">
        <f t="shared" si="0"/>
        <v>130712000</v>
      </c>
      <c r="G25" s="71" t="s">
        <v>36</v>
      </c>
      <c r="H25" s="27" t="s">
        <v>46</v>
      </c>
      <c r="O25" s="83"/>
    </row>
    <row r="26" spans="1:15" ht="31.2" customHeight="1" x14ac:dyDescent="0.4">
      <c r="A26" s="92" t="s">
        <v>57</v>
      </c>
      <c r="B26" s="94" t="s">
        <v>60</v>
      </c>
      <c r="C26" s="74">
        <v>5</v>
      </c>
      <c r="D26" s="74">
        <v>6</v>
      </c>
      <c r="E26" s="91">
        <f>Breakdown!E60</f>
        <v>340271</v>
      </c>
      <c r="F26" s="78">
        <f>C26*D26*E26</f>
        <v>10208130</v>
      </c>
      <c r="G26" s="76" t="s">
        <v>59</v>
      </c>
      <c r="H26" s="81" t="s">
        <v>64</v>
      </c>
      <c r="O26" s="83"/>
    </row>
    <row r="27" spans="1:15" ht="13.95" customHeight="1" x14ac:dyDescent="0.4">
      <c r="A27" s="72"/>
      <c r="B27" s="73"/>
      <c r="C27" s="74"/>
      <c r="D27" s="74"/>
      <c r="E27" s="75"/>
      <c r="F27" s="75"/>
      <c r="G27" s="76"/>
      <c r="H27" s="79"/>
      <c r="O27" s="83"/>
    </row>
    <row r="28" spans="1:15" ht="21.5" customHeight="1" thickBot="1" x14ac:dyDescent="0.45">
      <c r="A28" s="28" t="s">
        <v>16</v>
      </c>
      <c r="B28" s="29"/>
      <c r="C28" s="30"/>
      <c r="D28" s="29"/>
      <c r="E28" s="30"/>
      <c r="F28" s="31">
        <f>SUM(F23:F27)</f>
        <v>336988130</v>
      </c>
      <c r="G28" s="32"/>
      <c r="H28" s="33"/>
    </row>
    <row r="29" spans="1:15" x14ac:dyDescent="0.4">
      <c r="A29" s="34"/>
      <c r="B29" s="35"/>
      <c r="C29" s="36"/>
      <c r="D29" s="35"/>
      <c r="E29" s="36"/>
      <c r="F29" s="37"/>
      <c r="G29" s="38"/>
      <c r="H29" s="39"/>
    </row>
    <row r="30" spans="1:15" s="38" customFormat="1" ht="14.35" thickBot="1" x14ac:dyDescent="0.45">
      <c r="A30" s="52"/>
      <c r="B30" s="53"/>
      <c r="E30" s="54"/>
      <c r="F30" s="9"/>
    </row>
    <row r="31" spans="1:15" s="38" customFormat="1" x14ac:dyDescent="0.55000000000000004">
      <c r="A31" s="55" t="s">
        <v>16</v>
      </c>
      <c r="B31" s="56"/>
      <c r="C31" s="57"/>
      <c r="D31" s="58"/>
      <c r="E31" s="59">
        <f>F28</f>
        <v>336988130</v>
      </c>
      <c r="F31" s="9"/>
      <c r="G31" s="85"/>
      <c r="O31" s="82" t="e">
        <f>#REF!+#REF!+#REF!+#REF!+#REF!</f>
        <v>#REF!</v>
      </c>
    </row>
    <row r="32" spans="1:15" s="38" customFormat="1" x14ac:dyDescent="0.4">
      <c r="A32" s="14" t="s">
        <v>30</v>
      </c>
      <c r="B32" s="15"/>
      <c r="C32" s="15"/>
      <c r="D32" s="15"/>
      <c r="E32" s="69">
        <f>E31*11%</f>
        <v>37068694.299999997</v>
      </c>
      <c r="F32" s="21"/>
      <c r="G32" s="15"/>
      <c r="H32" s="15"/>
    </row>
    <row r="33" spans="1:8" s="38" customFormat="1" x14ac:dyDescent="0.4">
      <c r="A33" s="14" t="s">
        <v>31</v>
      </c>
      <c r="B33" s="15"/>
      <c r="C33" s="15"/>
      <c r="D33" s="15"/>
      <c r="E33" s="90">
        <f>SUM(E31:E32)</f>
        <v>374056824.30000001</v>
      </c>
      <c r="F33" s="17"/>
      <c r="G33" s="15"/>
      <c r="H33" s="15"/>
    </row>
    <row r="34" spans="1:8" s="38" customFormat="1" x14ac:dyDescent="0.4">
      <c r="A34" s="8"/>
      <c r="B34" s="15"/>
      <c r="C34" s="15"/>
      <c r="D34" s="15"/>
      <c r="E34" s="68"/>
      <c r="F34" s="15"/>
      <c r="G34" s="15"/>
      <c r="H34" s="15"/>
    </row>
    <row r="35" spans="1:8" s="38" customFormat="1" x14ac:dyDescent="0.4">
      <c r="A35" s="2" t="s">
        <v>19</v>
      </c>
      <c r="B35" s="60"/>
      <c r="C35" s="15"/>
      <c r="D35" s="15"/>
      <c r="E35" s="15"/>
      <c r="F35" s="17"/>
      <c r="G35" s="61"/>
      <c r="H35" s="62"/>
    </row>
    <row r="36" spans="1:8" s="38" customFormat="1" x14ac:dyDescent="0.4">
      <c r="A36" s="63" t="s">
        <v>42</v>
      </c>
      <c r="C36" s="15"/>
      <c r="D36" s="15"/>
      <c r="E36" s="15"/>
      <c r="F36" s="21"/>
      <c r="G36" s="15"/>
      <c r="H36" s="15"/>
    </row>
    <row r="37" spans="1:8" s="38" customFormat="1" x14ac:dyDescent="0.4">
      <c r="A37" s="63" t="s">
        <v>41</v>
      </c>
      <c r="C37" s="15"/>
      <c r="D37" s="15"/>
      <c r="E37" s="15"/>
      <c r="F37" s="21"/>
      <c r="G37" s="15"/>
      <c r="H37" s="15"/>
    </row>
    <row r="38" spans="1:8" s="38" customFormat="1" x14ac:dyDescent="0.4">
      <c r="A38" s="63" t="s">
        <v>43</v>
      </c>
      <c r="C38" s="15"/>
      <c r="D38" s="15"/>
      <c r="E38" s="15"/>
      <c r="F38" s="17"/>
      <c r="G38" s="15"/>
      <c r="H38" s="15"/>
    </row>
    <row r="39" spans="1:8" s="38" customFormat="1" x14ac:dyDescent="0.4">
      <c r="A39" s="63" t="s">
        <v>44</v>
      </c>
      <c r="C39" s="15"/>
      <c r="D39" s="15"/>
      <c r="E39" s="15"/>
      <c r="F39" s="21"/>
      <c r="G39" s="15"/>
      <c r="H39" s="15"/>
    </row>
    <row r="40" spans="1:8" s="38" customFormat="1" x14ac:dyDescent="0.4">
      <c r="A40" s="15" t="s">
        <v>45</v>
      </c>
      <c r="C40" s="15"/>
      <c r="D40" s="15"/>
      <c r="E40" s="15"/>
      <c r="F40" s="15"/>
      <c r="G40" s="15"/>
      <c r="H40" s="15"/>
    </row>
    <row r="41" spans="1:8" s="38" customFormat="1" x14ac:dyDescent="0.4">
      <c r="A41" s="64"/>
      <c r="C41" s="15"/>
      <c r="D41" s="15"/>
      <c r="E41" s="15"/>
      <c r="F41" s="15"/>
      <c r="G41" s="15"/>
      <c r="H41" s="15"/>
    </row>
    <row r="42" spans="1:8" s="38" customFormat="1" x14ac:dyDescent="0.4">
      <c r="A42" s="15"/>
      <c r="B42" s="65"/>
      <c r="C42" s="15"/>
      <c r="D42" s="15"/>
      <c r="E42" s="15"/>
      <c r="F42" s="15"/>
      <c r="G42" s="15"/>
      <c r="H42" s="15"/>
    </row>
    <row r="43" spans="1:8" s="38" customFormat="1" x14ac:dyDescent="0.4">
      <c r="A43" s="66" t="s">
        <v>20</v>
      </c>
      <c r="B43" s="15"/>
      <c r="C43" s="66" t="s">
        <v>21</v>
      </c>
      <c r="D43" s="15"/>
      <c r="E43" s="15"/>
      <c r="F43" s="15"/>
      <c r="H43" s="15"/>
    </row>
    <row r="44" spans="1:8" x14ac:dyDescent="0.4">
      <c r="A44" s="66"/>
      <c r="B44" s="67"/>
      <c r="D44" s="67"/>
      <c r="E44" s="67"/>
      <c r="G44" s="38"/>
    </row>
    <row r="45" spans="1:8" x14ac:dyDescent="0.4">
      <c r="A45" s="66" t="s">
        <v>22</v>
      </c>
      <c r="C45" s="66" t="s">
        <v>21</v>
      </c>
      <c r="G45" s="38"/>
    </row>
    <row r="46" spans="1:8" x14ac:dyDescent="0.4">
      <c r="A46" s="66"/>
      <c r="G46" s="38"/>
    </row>
    <row r="47" spans="1:8" x14ac:dyDescent="0.4">
      <c r="A47" s="66" t="s">
        <v>23</v>
      </c>
      <c r="C47" s="66" t="s">
        <v>21</v>
      </c>
      <c r="G47" s="38"/>
    </row>
    <row r="48" spans="1:8" x14ac:dyDescent="0.4">
      <c r="A48" s="38"/>
      <c r="C48" s="38"/>
    </row>
    <row r="49" spans="1:8" x14ac:dyDescent="0.4">
      <c r="A49" s="38"/>
      <c r="B49" s="38"/>
      <c r="C49" s="38"/>
      <c r="D49" s="38"/>
      <c r="E49" s="38"/>
      <c r="F49" s="9"/>
      <c r="G49" s="38"/>
      <c r="H49" s="38"/>
    </row>
  </sheetData>
  <mergeCells count="6">
    <mergeCell ref="A20:H20"/>
    <mergeCell ref="A21:H21"/>
    <mergeCell ref="A2:H2"/>
    <mergeCell ref="D6:F6"/>
    <mergeCell ref="D7:F7"/>
    <mergeCell ref="D17:F17"/>
  </mergeCells>
  <phoneticPr fontId="17" type="noConversion"/>
  <dataValidations count="3">
    <dataValidation errorStyle="information" allowBlank="1" showInputMessage="1" showErrorMessage="1" errorTitle="Andere?" error="Das Auswahlmenü soll nur eine Arbeitserleichterung für Sie darstellen. Sollte eine andere Person benötigt werden, können Sie diese einfach eintragen." sqref="A30" xr:uid="{5432B7D9-ECA2-405B-8904-2722CA5F7020}"/>
    <dataValidation type="list" errorStyle="information" allowBlank="1" showInputMessage="1" showErrorMessage="1" errorTitle="andere Eingabe" error="Bitte geben Sie nur eine andere Einheit ein, wenn Sie dies ausdrücklich mit ihrem Vertragskaufmann / ihrer Vertragskauffrau abgestimmt haben." sqref="D23:D24" xr:uid="{FB339171-5558-44F4-B017-80DC53BE50F9}">
      <formula1>#REF!</formula1>
    </dataValidation>
    <dataValidation errorStyle="information" allowBlank="1" showInputMessage="1" showErrorMessage="1" errorTitle="Andere?" error="Bitte einfach eintragen." sqref="G29" xr:uid="{5F9CD881-743F-410C-80E2-DC3EAC5BD42F}"/>
  </dataValidations>
  <pageMargins left="0.74803149606299213" right="0.74803149606299213" top="0.98425196850393704" bottom="0.98425196850393704" header="0.51181102362204722" footer="0.51181102362204722"/>
  <pageSetup paperSize="9" scale="79" orientation="landscape" horizontalDpi="4294967292" verticalDpi="4294967292" r:id="rId1"/>
  <headerFooter>
    <oddHeader>&amp;R&amp;G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AD7CA-C271-41B9-ACF5-8821A671D41D}">
  <sheetPr>
    <tabColor theme="4"/>
    <pageSetUpPr fitToPage="1"/>
  </sheetPr>
  <dimension ref="A2:O92"/>
  <sheetViews>
    <sheetView showGridLines="0" topLeftCell="A56" zoomScale="70" zoomScaleNormal="70" zoomScalePageLayoutView="72" workbookViewId="0">
      <selection activeCell="F74" sqref="F74"/>
    </sheetView>
  </sheetViews>
  <sheetFormatPr defaultColWidth="11" defaultRowHeight="13.7" x14ac:dyDescent="0.4"/>
  <cols>
    <col min="1" max="1" width="44.109375" style="15" customWidth="1"/>
    <col min="2" max="2" width="24.21875" style="15" customWidth="1"/>
    <col min="3" max="3" width="17.5" style="15" customWidth="1"/>
    <col min="4" max="4" width="11.6640625" style="15" customWidth="1"/>
    <col min="5" max="5" width="19.5546875" style="15" customWidth="1"/>
    <col min="6" max="6" width="21.44140625" style="15" customWidth="1"/>
    <col min="7" max="7" width="25" style="15" customWidth="1"/>
    <col min="8" max="8" width="29.0546875" style="15" customWidth="1"/>
    <col min="9" max="14" width="11" style="15"/>
    <col min="15" max="15" width="14.5" style="15" bestFit="1" customWidth="1"/>
    <col min="16" max="16384" width="11" style="15"/>
  </cols>
  <sheetData>
    <row r="2" spans="1:8" s="14" customFormat="1" ht="22.7" x14ac:dyDescent="0.7">
      <c r="A2" s="97" t="s">
        <v>29</v>
      </c>
      <c r="B2" s="97"/>
      <c r="C2" s="97"/>
      <c r="D2" s="97"/>
      <c r="E2" s="97"/>
      <c r="F2" s="97"/>
      <c r="G2" s="97"/>
      <c r="H2" s="97"/>
    </row>
    <row r="3" spans="1:8" s="14" customFormat="1" x14ac:dyDescent="0.4">
      <c r="A3" s="3"/>
      <c r="B3" s="3"/>
      <c r="C3" s="3"/>
      <c r="D3" s="3"/>
      <c r="E3" s="3"/>
      <c r="F3" s="3"/>
    </row>
    <row r="4" spans="1:8" ht="18.75" customHeight="1" x14ac:dyDescent="0.4">
      <c r="A4" s="1" t="s">
        <v>6</v>
      </c>
      <c r="B4" s="1"/>
    </row>
    <row r="5" spans="1:8" ht="30.5" customHeight="1" x14ac:dyDescent="0.4">
      <c r="A5" s="1"/>
      <c r="B5" s="1"/>
    </row>
    <row r="6" spans="1:8" ht="30.5" customHeight="1" x14ac:dyDescent="0.4">
      <c r="A6" s="1"/>
      <c r="B6" s="1"/>
      <c r="C6" s="34" t="s">
        <v>0</v>
      </c>
      <c r="D6" s="98"/>
      <c r="E6" s="98"/>
      <c r="F6" s="98"/>
    </row>
    <row r="7" spans="1:8" ht="30.5" customHeight="1" x14ac:dyDescent="0.4">
      <c r="C7" s="34" t="s">
        <v>1</v>
      </c>
      <c r="D7" s="99"/>
      <c r="E7" s="99"/>
      <c r="F7" s="99"/>
    </row>
    <row r="8" spans="1:8" ht="30.5" customHeight="1" x14ac:dyDescent="0.4">
      <c r="C8" s="34" t="s">
        <v>2</v>
      </c>
      <c r="D8" s="5"/>
      <c r="E8" s="5"/>
      <c r="F8" s="5"/>
    </row>
    <row r="9" spans="1:8" ht="30.5" customHeight="1" x14ac:dyDescent="0.4">
      <c r="C9" s="34" t="s">
        <v>3</v>
      </c>
      <c r="D9" s="5"/>
      <c r="E9" s="5"/>
      <c r="F9" s="5"/>
    </row>
    <row r="10" spans="1:8" ht="30.5" customHeight="1" x14ac:dyDescent="0.4">
      <c r="C10" s="34" t="s">
        <v>4</v>
      </c>
      <c r="D10" s="5"/>
      <c r="E10" s="5"/>
      <c r="F10" s="5"/>
    </row>
    <row r="11" spans="1:8" ht="18.75" customHeight="1" x14ac:dyDescent="0.4">
      <c r="C11" s="4"/>
      <c r="D11" s="13"/>
      <c r="E11" s="13"/>
      <c r="F11" s="13"/>
    </row>
    <row r="12" spans="1:8" ht="18.75" customHeight="1" x14ac:dyDescent="0.4">
      <c r="A12" s="1" t="s">
        <v>62</v>
      </c>
      <c r="B12" s="1"/>
      <c r="C12" s="6"/>
      <c r="D12" s="6"/>
      <c r="E12" s="6"/>
      <c r="F12" s="6"/>
    </row>
    <row r="13" spans="1:8" ht="18.75" customHeight="1" x14ac:dyDescent="0.4">
      <c r="A13" s="1" t="s">
        <v>34</v>
      </c>
      <c r="B13" s="1"/>
      <c r="C13" s="6"/>
      <c r="D13" s="6"/>
      <c r="E13" s="6"/>
      <c r="F13" s="6"/>
    </row>
    <row r="14" spans="1:8" ht="18.75" customHeight="1" x14ac:dyDescent="0.4">
      <c r="A14" s="1" t="s">
        <v>63</v>
      </c>
      <c r="B14" s="1"/>
      <c r="C14" s="6"/>
      <c r="D14" s="6"/>
      <c r="E14" s="6"/>
      <c r="F14" s="6"/>
    </row>
    <row r="15" spans="1:8" ht="18.75" customHeight="1" x14ac:dyDescent="0.4">
      <c r="A15" s="1" t="s">
        <v>37</v>
      </c>
      <c r="B15" s="1"/>
      <c r="C15" s="6"/>
      <c r="D15" s="6"/>
      <c r="E15" s="6"/>
      <c r="F15" s="6"/>
    </row>
    <row r="16" spans="1:8" ht="18.75" customHeight="1" x14ac:dyDescent="0.4">
      <c r="A16" s="1" t="s">
        <v>84</v>
      </c>
      <c r="B16" s="1"/>
      <c r="C16" s="6"/>
      <c r="D16" s="6"/>
      <c r="E16" s="6"/>
      <c r="F16" s="6"/>
    </row>
    <row r="17" spans="1:15" x14ac:dyDescent="0.4">
      <c r="A17" s="2" t="s">
        <v>7</v>
      </c>
      <c r="B17" s="2"/>
      <c r="C17" s="7"/>
      <c r="D17" s="100"/>
      <c r="E17" s="100"/>
      <c r="F17" s="100"/>
    </row>
    <row r="18" spans="1:15" x14ac:dyDescent="0.4">
      <c r="A18" s="2"/>
      <c r="B18" s="2"/>
      <c r="C18" s="7"/>
      <c r="D18" s="10"/>
      <c r="E18" s="10"/>
      <c r="F18" s="10"/>
    </row>
    <row r="19" spans="1:15" ht="12" customHeight="1" x14ac:dyDescent="0.4">
      <c r="A19" s="12"/>
      <c r="B19" s="11"/>
      <c r="C19" s="11"/>
      <c r="D19" s="11"/>
      <c r="E19" s="11"/>
      <c r="F19" s="11"/>
      <c r="H19" s="16"/>
    </row>
    <row r="20" spans="1:15" ht="19.350000000000001" customHeight="1" x14ac:dyDescent="0.4">
      <c r="A20" s="95" t="s">
        <v>8</v>
      </c>
      <c r="B20" s="95"/>
      <c r="C20" s="95"/>
      <c r="D20" s="95"/>
      <c r="E20" s="95"/>
      <c r="F20" s="95"/>
      <c r="G20" s="95"/>
      <c r="H20" s="95"/>
    </row>
    <row r="21" spans="1:15" ht="17.7" customHeight="1" thickBot="1" x14ac:dyDescent="0.45">
      <c r="A21" s="96" t="s">
        <v>24</v>
      </c>
      <c r="B21" s="96"/>
      <c r="C21" s="96"/>
      <c r="D21" s="96"/>
      <c r="E21" s="96"/>
      <c r="F21" s="96"/>
      <c r="G21" s="96"/>
      <c r="H21" s="96"/>
    </row>
    <row r="22" spans="1:15" ht="21.7" customHeight="1" x14ac:dyDescent="0.4">
      <c r="A22" s="18" t="s">
        <v>5</v>
      </c>
      <c r="B22" s="19" t="s">
        <v>9</v>
      </c>
      <c r="C22" s="19" t="s">
        <v>10</v>
      </c>
      <c r="D22" s="20" t="s">
        <v>11</v>
      </c>
      <c r="E22" s="20" t="s">
        <v>12</v>
      </c>
      <c r="F22" s="19" t="s">
        <v>13</v>
      </c>
      <c r="G22" s="19" t="s">
        <v>14</v>
      </c>
      <c r="H22" s="70" t="s">
        <v>15</v>
      </c>
    </row>
    <row r="23" spans="1:15" ht="20" customHeight="1" x14ac:dyDescent="0.4">
      <c r="A23" s="22" t="s">
        <v>40</v>
      </c>
      <c r="B23" s="23"/>
      <c r="C23" s="24">
        <v>52</v>
      </c>
      <c r="D23" s="23">
        <v>1</v>
      </c>
      <c r="E23" s="25">
        <v>0</v>
      </c>
      <c r="F23" s="26">
        <f>C23*D23*E23</f>
        <v>0</v>
      </c>
      <c r="G23" s="71" t="s">
        <v>35</v>
      </c>
      <c r="H23" s="27" t="s">
        <v>46</v>
      </c>
      <c r="O23" s="83">
        <f>C23*D23*4000000</f>
        <v>208000000</v>
      </c>
    </row>
    <row r="24" spans="1:15" ht="20" customHeight="1" x14ac:dyDescent="0.4">
      <c r="A24" s="22" t="s">
        <v>65</v>
      </c>
      <c r="B24" s="23"/>
      <c r="C24" s="24">
        <v>60</v>
      </c>
      <c r="D24" s="23">
        <v>2</v>
      </c>
      <c r="E24" s="25">
        <v>0</v>
      </c>
      <c r="F24" s="26">
        <f t="shared" ref="F24:F26" si="0">C24*D24*E24</f>
        <v>0</v>
      </c>
      <c r="G24" s="71" t="s">
        <v>36</v>
      </c>
      <c r="H24" s="27" t="s">
        <v>46</v>
      </c>
      <c r="O24" s="83">
        <f>C24*D24*2500000</f>
        <v>300000000</v>
      </c>
    </row>
    <row r="25" spans="1:15" ht="20" customHeight="1" x14ac:dyDescent="0.4">
      <c r="A25" s="72" t="s">
        <v>66</v>
      </c>
      <c r="B25" s="73"/>
      <c r="C25" s="74">
        <v>45</v>
      </c>
      <c r="D25" s="74">
        <v>2</v>
      </c>
      <c r="E25" s="75">
        <v>0</v>
      </c>
      <c r="F25" s="26">
        <f t="shared" si="0"/>
        <v>0</v>
      </c>
      <c r="G25" s="71" t="s">
        <v>35</v>
      </c>
      <c r="H25" s="27" t="s">
        <v>46</v>
      </c>
      <c r="O25" s="83">
        <f>SUM(O23:O24)</f>
        <v>508000000</v>
      </c>
    </row>
    <row r="26" spans="1:15" ht="20" customHeight="1" x14ac:dyDescent="0.4">
      <c r="A26" s="22" t="s">
        <v>67</v>
      </c>
      <c r="B26" s="73"/>
      <c r="C26" s="74">
        <v>25</v>
      </c>
      <c r="D26" s="74">
        <v>1</v>
      </c>
      <c r="E26" s="75">
        <v>0</v>
      </c>
      <c r="F26" s="26">
        <f t="shared" si="0"/>
        <v>0</v>
      </c>
      <c r="G26" s="71" t="s">
        <v>36</v>
      </c>
      <c r="H26" s="27" t="s">
        <v>46</v>
      </c>
      <c r="O26" s="83"/>
    </row>
    <row r="27" spans="1:15" ht="13.95" customHeight="1" x14ac:dyDescent="0.4">
      <c r="A27" s="72"/>
      <c r="B27" s="73"/>
      <c r="C27" s="74"/>
      <c r="D27" s="74"/>
      <c r="E27" s="75"/>
      <c r="F27" s="75"/>
      <c r="G27" s="76"/>
      <c r="H27" s="79"/>
      <c r="O27" s="83"/>
    </row>
    <row r="28" spans="1:15" ht="21.5" customHeight="1" thickBot="1" x14ac:dyDescent="0.45">
      <c r="A28" s="28" t="s">
        <v>16</v>
      </c>
      <c r="B28" s="29"/>
      <c r="C28" s="30"/>
      <c r="D28" s="29"/>
      <c r="E28" s="30"/>
      <c r="F28" s="31">
        <f>SUM(F23:F27)</f>
        <v>0</v>
      </c>
      <c r="G28" s="32"/>
      <c r="H28" s="33"/>
    </row>
    <row r="29" spans="1:15" x14ac:dyDescent="0.4">
      <c r="A29" s="34"/>
      <c r="B29" s="35"/>
      <c r="C29" s="36"/>
      <c r="D29" s="35"/>
      <c r="E29" s="36"/>
      <c r="F29" s="37"/>
      <c r="G29" s="38"/>
      <c r="H29" s="39"/>
    </row>
    <row r="30" spans="1:15" ht="20" customHeight="1" thickBot="1" x14ac:dyDescent="0.45">
      <c r="A30" s="96" t="s">
        <v>25</v>
      </c>
      <c r="B30" s="96"/>
      <c r="C30" s="96"/>
      <c r="D30" s="96"/>
      <c r="E30" s="96"/>
      <c r="F30" s="96"/>
      <c r="G30" s="96"/>
      <c r="H30" s="96"/>
    </row>
    <row r="31" spans="1:15" x14ac:dyDescent="0.4">
      <c r="A31" s="101" t="s">
        <v>17</v>
      </c>
      <c r="B31" s="103" t="s">
        <v>32</v>
      </c>
      <c r="C31" s="103" t="s">
        <v>10</v>
      </c>
      <c r="D31" s="105" t="s">
        <v>11</v>
      </c>
      <c r="E31" s="107" t="s">
        <v>12</v>
      </c>
      <c r="F31" s="109" t="s">
        <v>13</v>
      </c>
      <c r="G31" s="103" t="s">
        <v>14</v>
      </c>
      <c r="H31" s="111" t="s">
        <v>15</v>
      </c>
    </row>
    <row r="32" spans="1:15" x14ac:dyDescent="0.4">
      <c r="A32" s="102"/>
      <c r="B32" s="104"/>
      <c r="C32" s="104"/>
      <c r="D32" s="106"/>
      <c r="E32" s="108"/>
      <c r="F32" s="110"/>
      <c r="G32" s="104"/>
      <c r="H32" s="112"/>
    </row>
    <row r="33" spans="1:8" ht="20" customHeight="1" x14ac:dyDescent="0.4">
      <c r="A33" s="22" t="s">
        <v>47</v>
      </c>
      <c r="B33" s="23" t="s">
        <v>48</v>
      </c>
      <c r="C33" s="24">
        <v>20</v>
      </c>
      <c r="D33" s="40">
        <v>1</v>
      </c>
      <c r="E33" s="25">
        <v>400000</v>
      </c>
      <c r="F33" s="26">
        <f>C33*D33*E33</f>
        <v>8000000</v>
      </c>
      <c r="G33" s="41" t="s">
        <v>36</v>
      </c>
      <c r="H33" s="27"/>
    </row>
    <row r="34" spans="1:8" ht="20" customHeight="1" x14ac:dyDescent="0.4">
      <c r="A34" s="22" t="s">
        <v>68</v>
      </c>
      <c r="B34" s="23" t="s">
        <v>48</v>
      </c>
      <c r="C34" s="24">
        <v>20</v>
      </c>
      <c r="D34" s="40">
        <v>2</v>
      </c>
      <c r="E34" s="25">
        <v>400000</v>
      </c>
      <c r="F34" s="26">
        <f>C34*D34*E34</f>
        <v>16000000</v>
      </c>
      <c r="G34" s="41" t="s">
        <v>36</v>
      </c>
      <c r="H34" s="27"/>
    </row>
    <row r="35" spans="1:8" ht="20" customHeight="1" x14ac:dyDescent="0.4">
      <c r="A35" s="22" t="s">
        <v>69</v>
      </c>
      <c r="B35" s="23" t="s">
        <v>48</v>
      </c>
      <c r="C35" s="24">
        <v>20</v>
      </c>
      <c r="D35" s="40">
        <v>2</v>
      </c>
      <c r="E35" s="25">
        <v>400000</v>
      </c>
      <c r="F35" s="26">
        <f>C35*D35*E35</f>
        <v>16000000</v>
      </c>
      <c r="G35" s="41" t="s">
        <v>36</v>
      </c>
      <c r="H35" s="27"/>
    </row>
    <row r="36" spans="1:8" ht="20" customHeight="1" x14ac:dyDescent="0.4">
      <c r="A36" s="22" t="s">
        <v>70</v>
      </c>
      <c r="B36" s="23" t="s">
        <v>48</v>
      </c>
      <c r="C36" s="24">
        <v>20</v>
      </c>
      <c r="D36" s="40">
        <v>1</v>
      </c>
      <c r="E36" s="25">
        <v>400000</v>
      </c>
      <c r="F36" s="26">
        <f>C36*D36*E36</f>
        <v>8000000</v>
      </c>
      <c r="G36" s="41" t="s">
        <v>36</v>
      </c>
      <c r="H36" s="27"/>
    </row>
    <row r="37" spans="1:8" ht="15" customHeight="1" x14ac:dyDescent="0.4">
      <c r="B37" s="23"/>
      <c r="C37" s="42"/>
      <c r="D37" s="40"/>
      <c r="E37" s="43"/>
      <c r="F37" s="26"/>
      <c r="G37" s="41"/>
      <c r="H37" s="27"/>
    </row>
    <row r="38" spans="1:8" ht="22.5" customHeight="1" thickBot="1" x14ac:dyDescent="0.45">
      <c r="A38" s="28" t="s">
        <v>16</v>
      </c>
      <c r="B38" s="29"/>
      <c r="C38" s="44"/>
      <c r="D38" s="29"/>
      <c r="E38" s="44"/>
      <c r="F38" s="45">
        <f>SUM(F33:F37)</f>
        <v>48000000</v>
      </c>
      <c r="G38" s="32"/>
      <c r="H38" s="33"/>
    </row>
    <row r="39" spans="1:8" x14ac:dyDescent="0.4">
      <c r="A39" s="34"/>
      <c r="B39" s="35"/>
      <c r="C39" s="36"/>
      <c r="D39" s="35"/>
      <c r="E39" s="36"/>
      <c r="F39" s="46"/>
      <c r="G39" s="38"/>
      <c r="H39" s="39"/>
    </row>
    <row r="40" spans="1:8" ht="18" customHeight="1" thickBot="1" x14ac:dyDescent="0.45">
      <c r="A40" s="96" t="s">
        <v>26</v>
      </c>
      <c r="B40" s="96"/>
      <c r="C40" s="96"/>
      <c r="D40" s="96"/>
      <c r="E40" s="96"/>
      <c r="F40" s="96"/>
      <c r="G40" s="96"/>
      <c r="H40" s="96"/>
    </row>
    <row r="41" spans="1:8" x14ac:dyDescent="0.4">
      <c r="A41" s="101" t="s">
        <v>17</v>
      </c>
      <c r="B41" s="103" t="s">
        <v>32</v>
      </c>
      <c r="C41" s="103" t="s">
        <v>10</v>
      </c>
      <c r="D41" s="105" t="s">
        <v>11</v>
      </c>
      <c r="E41" s="107" t="s">
        <v>12</v>
      </c>
      <c r="F41" s="109" t="s">
        <v>13</v>
      </c>
      <c r="G41" s="103" t="s">
        <v>14</v>
      </c>
      <c r="H41" s="111" t="s">
        <v>15</v>
      </c>
    </row>
    <row r="42" spans="1:8" x14ac:dyDescent="0.4">
      <c r="A42" s="102"/>
      <c r="B42" s="104"/>
      <c r="C42" s="104"/>
      <c r="D42" s="106"/>
      <c r="E42" s="108"/>
      <c r="F42" s="110"/>
      <c r="G42" s="104"/>
      <c r="H42" s="112"/>
    </row>
    <row r="43" spans="1:8" ht="25.45" customHeight="1" x14ac:dyDescent="0.4">
      <c r="A43" s="22" t="s">
        <v>49</v>
      </c>
      <c r="B43" s="23" t="s">
        <v>51</v>
      </c>
      <c r="C43" s="24">
        <v>10</v>
      </c>
      <c r="D43" s="40">
        <v>1</v>
      </c>
      <c r="E43" s="25">
        <v>290000</v>
      </c>
      <c r="F43" s="26">
        <f t="shared" ref="F43:F48" si="1">C43*D43*E43</f>
        <v>2900000</v>
      </c>
      <c r="G43" s="41" t="s">
        <v>27</v>
      </c>
      <c r="H43" s="27" t="s">
        <v>18</v>
      </c>
    </row>
    <row r="44" spans="1:8" ht="25.45" customHeight="1" x14ac:dyDescent="0.4">
      <c r="A44" s="22" t="s">
        <v>50</v>
      </c>
      <c r="B44" s="23" t="s">
        <v>51</v>
      </c>
      <c r="C44" s="24">
        <v>11</v>
      </c>
      <c r="D44" s="40">
        <v>1</v>
      </c>
      <c r="E44" s="25">
        <v>430000</v>
      </c>
      <c r="F44" s="26">
        <f t="shared" si="1"/>
        <v>4730000</v>
      </c>
      <c r="G44" s="41" t="s">
        <v>27</v>
      </c>
      <c r="H44" s="27" t="s">
        <v>18</v>
      </c>
    </row>
    <row r="45" spans="1:8" ht="25.45" customHeight="1" x14ac:dyDescent="0.4">
      <c r="A45" s="22" t="s">
        <v>71</v>
      </c>
      <c r="B45" s="23" t="s">
        <v>51</v>
      </c>
      <c r="C45" s="24">
        <v>10</v>
      </c>
      <c r="D45" s="40">
        <v>2</v>
      </c>
      <c r="E45" s="25">
        <v>290000</v>
      </c>
      <c r="F45" s="26">
        <f t="shared" si="1"/>
        <v>5800000</v>
      </c>
      <c r="G45" s="41" t="s">
        <v>27</v>
      </c>
      <c r="H45" s="27" t="s">
        <v>18</v>
      </c>
    </row>
    <row r="46" spans="1:8" ht="25.45" customHeight="1" x14ac:dyDescent="0.4">
      <c r="A46" s="22" t="s">
        <v>72</v>
      </c>
      <c r="B46" s="23" t="s">
        <v>51</v>
      </c>
      <c r="C46" s="24">
        <v>11</v>
      </c>
      <c r="D46" s="40">
        <v>2</v>
      </c>
      <c r="E46" s="25">
        <v>430000</v>
      </c>
      <c r="F46" s="26">
        <f t="shared" si="1"/>
        <v>9460000</v>
      </c>
      <c r="G46" s="41" t="s">
        <v>27</v>
      </c>
      <c r="H46" s="27" t="s">
        <v>18</v>
      </c>
    </row>
    <row r="47" spans="1:8" ht="25.45" customHeight="1" x14ac:dyDescent="0.4">
      <c r="A47" s="22" t="s">
        <v>73</v>
      </c>
      <c r="B47" s="23" t="s">
        <v>51</v>
      </c>
      <c r="C47" s="24">
        <v>10</v>
      </c>
      <c r="D47" s="40">
        <v>2</v>
      </c>
      <c r="E47" s="25">
        <v>290000</v>
      </c>
      <c r="F47" s="26">
        <f t="shared" si="1"/>
        <v>5800000</v>
      </c>
      <c r="G47" s="41" t="s">
        <v>27</v>
      </c>
      <c r="H47" s="27" t="s">
        <v>18</v>
      </c>
    </row>
    <row r="48" spans="1:8" ht="25.45" customHeight="1" x14ac:dyDescent="0.4">
      <c r="A48" s="22" t="s">
        <v>74</v>
      </c>
      <c r="B48" s="23" t="s">
        <v>51</v>
      </c>
      <c r="C48" s="24">
        <v>11</v>
      </c>
      <c r="D48" s="40">
        <v>2</v>
      </c>
      <c r="E48" s="25">
        <v>430000</v>
      </c>
      <c r="F48" s="26">
        <f t="shared" si="1"/>
        <v>9460000</v>
      </c>
      <c r="G48" s="41" t="s">
        <v>27</v>
      </c>
      <c r="H48" s="27" t="s">
        <v>18</v>
      </c>
    </row>
    <row r="49" spans="1:8" ht="25.45" customHeight="1" x14ac:dyDescent="0.4">
      <c r="A49" s="22" t="s">
        <v>75</v>
      </c>
      <c r="B49" s="23" t="s">
        <v>51</v>
      </c>
      <c r="C49" s="24">
        <v>10</v>
      </c>
      <c r="D49" s="40">
        <v>1</v>
      </c>
      <c r="E49" s="25">
        <v>290000</v>
      </c>
      <c r="F49" s="26">
        <f t="shared" ref="F49:F50" si="2">C49*D49*E49</f>
        <v>2900000</v>
      </c>
      <c r="G49" s="41" t="s">
        <v>27</v>
      </c>
      <c r="H49" s="27" t="s">
        <v>18</v>
      </c>
    </row>
    <row r="50" spans="1:8" ht="25.45" customHeight="1" x14ac:dyDescent="0.4">
      <c r="A50" s="22" t="s">
        <v>76</v>
      </c>
      <c r="B50" s="23" t="s">
        <v>51</v>
      </c>
      <c r="C50" s="24">
        <v>11</v>
      </c>
      <c r="D50" s="40">
        <v>1</v>
      </c>
      <c r="E50" s="25">
        <v>430000</v>
      </c>
      <c r="F50" s="26">
        <f t="shared" si="2"/>
        <v>4730000</v>
      </c>
      <c r="G50" s="41" t="s">
        <v>27</v>
      </c>
      <c r="H50" s="27" t="s">
        <v>18</v>
      </c>
    </row>
    <row r="51" spans="1:8" ht="15" customHeight="1" x14ac:dyDescent="0.4">
      <c r="B51" s="23"/>
      <c r="C51" s="42"/>
      <c r="D51" s="40"/>
      <c r="E51" s="43"/>
      <c r="F51" s="26"/>
      <c r="G51" s="41"/>
      <c r="H51" s="27"/>
    </row>
    <row r="52" spans="1:8" ht="17.600000000000001" customHeight="1" thickBot="1" x14ac:dyDescent="0.45">
      <c r="A52" s="28" t="s">
        <v>16</v>
      </c>
      <c r="B52" s="29"/>
      <c r="C52" s="44"/>
      <c r="D52" s="29"/>
      <c r="E52" s="44"/>
      <c r="F52" s="45">
        <f>SUM(F43:F51)</f>
        <v>45780000</v>
      </c>
      <c r="G52" s="32"/>
      <c r="H52" s="33"/>
    </row>
    <row r="53" spans="1:8" x14ac:dyDescent="0.4">
      <c r="A53" s="34"/>
      <c r="B53" s="35"/>
      <c r="C53" s="35"/>
      <c r="D53" s="35"/>
      <c r="E53" s="47"/>
      <c r="F53" s="48"/>
      <c r="G53" s="38"/>
      <c r="H53" s="39"/>
    </row>
    <row r="54" spans="1:8" ht="14" thickBot="1" x14ac:dyDescent="0.45">
      <c r="A54" s="96" t="s">
        <v>28</v>
      </c>
      <c r="B54" s="96"/>
      <c r="C54" s="96"/>
      <c r="D54" s="96"/>
      <c r="E54" s="96"/>
      <c r="F54" s="96"/>
      <c r="G54" s="96"/>
      <c r="H54" s="96"/>
    </row>
    <row r="55" spans="1:8" x14ac:dyDescent="0.4">
      <c r="A55" s="18" t="s">
        <v>17</v>
      </c>
      <c r="B55" s="19" t="s">
        <v>58</v>
      </c>
      <c r="C55" s="19" t="s">
        <v>10</v>
      </c>
      <c r="D55" s="20" t="s">
        <v>11</v>
      </c>
      <c r="E55" s="20" t="s">
        <v>12</v>
      </c>
      <c r="F55" s="19" t="s">
        <v>13</v>
      </c>
      <c r="G55" s="19" t="s">
        <v>14</v>
      </c>
      <c r="H55" s="19" t="s">
        <v>15</v>
      </c>
    </row>
    <row r="56" spans="1:8" ht="47.7" customHeight="1" x14ac:dyDescent="0.4">
      <c r="A56" s="49" t="s">
        <v>52</v>
      </c>
      <c r="B56" s="23" t="s">
        <v>39</v>
      </c>
      <c r="C56" s="87">
        <v>5</v>
      </c>
      <c r="D56" s="88">
        <v>6</v>
      </c>
      <c r="E56" s="84">
        <v>4000000</v>
      </c>
      <c r="F56" s="78">
        <f>C56*D56*E56</f>
        <v>120000000</v>
      </c>
      <c r="G56" s="41" t="s">
        <v>36</v>
      </c>
      <c r="H56" s="27" t="s">
        <v>77</v>
      </c>
    </row>
    <row r="57" spans="1:8" ht="27" customHeight="1" x14ac:dyDescent="0.4">
      <c r="A57" s="49" t="s">
        <v>78</v>
      </c>
      <c r="B57" s="74" t="s">
        <v>39</v>
      </c>
      <c r="C57" s="87">
        <v>5</v>
      </c>
      <c r="D57" s="88">
        <v>6</v>
      </c>
      <c r="E57" s="84">
        <v>300000</v>
      </c>
      <c r="F57" s="78">
        <f>C57*D57*E57</f>
        <v>9000000</v>
      </c>
      <c r="G57" s="41" t="s">
        <v>27</v>
      </c>
      <c r="H57" s="81"/>
    </row>
    <row r="58" spans="1:8" ht="18.850000000000001" customHeight="1" x14ac:dyDescent="0.4">
      <c r="A58" s="49" t="s">
        <v>79</v>
      </c>
      <c r="B58" s="74" t="s">
        <v>53</v>
      </c>
      <c r="C58" s="87">
        <v>5</v>
      </c>
      <c r="D58" s="88">
        <v>1</v>
      </c>
      <c r="E58" s="84">
        <v>2000000</v>
      </c>
      <c r="F58" s="26">
        <f>C58*D58*E58</f>
        <v>10000000</v>
      </c>
      <c r="G58" s="41" t="s">
        <v>36</v>
      </c>
      <c r="H58" s="81"/>
    </row>
    <row r="59" spans="1:8" ht="18.850000000000001" customHeight="1" x14ac:dyDescent="0.4">
      <c r="A59" s="49" t="s">
        <v>80</v>
      </c>
      <c r="B59" s="74" t="s">
        <v>54</v>
      </c>
      <c r="C59" s="87">
        <v>20</v>
      </c>
      <c r="D59" s="88">
        <v>1</v>
      </c>
      <c r="E59" s="84">
        <v>500000</v>
      </c>
      <c r="F59" s="78">
        <f>C59*D59*E59</f>
        <v>10000000</v>
      </c>
      <c r="G59" s="41" t="s">
        <v>36</v>
      </c>
      <c r="H59" s="81"/>
    </row>
    <row r="60" spans="1:8" ht="31" customHeight="1" x14ac:dyDescent="0.4">
      <c r="A60" s="49" t="s">
        <v>57</v>
      </c>
      <c r="B60" s="74" t="s">
        <v>39</v>
      </c>
      <c r="C60" s="87">
        <v>5</v>
      </c>
      <c r="D60" s="88">
        <v>6</v>
      </c>
      <c r="E60" s="84">
        <v>340271</v>
      </c>
      <c r="F60" s="78">
        <f>C60*D60*E60</f>
        <v>10208130</v>
      </c>
      <c r="G60" s="41" t="s">
        <v>59</v>
      </c>
      <c r="H60" s="81" t="s">
        <v>64</v>
      </c>
    </row>
    <row r="61" spans="1:8" ht="17.600000000000001" customHeight="1" x14ac:dyDescent="0.4">
      <c r="A61" s="49"/>
      <c r="B61" s="74"/>
      <c r="C61" s="87"/>
      <c r="D61" s="88"/>
      <c r="E61" s="84"/>
      <c r="F61" s="26"/>
      <c r="G61" s="86"/>
      <c r="H61" s="81"/>
    </row>
    <row r="62" spans="1:8" ht="18" customHeight="1" thickBot="1" x14ac:dyDescent="0.45">
      <c r="A62" s="28" t="s">
        <v>16</v>
      </c>
      <c r="B62" s="29"/>
      <c r="C62" s="44"/>
      <c r="D62" s="29"/>
      <c r="E62" s="50"/>
      <c r="F62" s="45">
        <f>SUM(F56:F61)</f>
        <v>159208130</v>
      </c>
      <c r="G62" s="32"/>
      <c r="H62" s="33"/>
    </row>
    <row r="63" spans="1:8" x14ac:dyDescent="0.4">
      <c r="A63" s="34"/>
      <c r="B63" s="35"/>
      <c r="C63" s="36"/>
      <c r="D63" s="35"/>
      <c r="E63" s="51"/>
      <c r="F63" s="46"/>
      <c r="G63" s="38"/>
      <c r="H63" s="39"/>
    </row>
    <row r="64" spans="1:8" ht="16.100000000000001" customHeight="1" thickBot="1" x14ac:dyDescent="0.45">
      <c r="A64" s="96" t="s">
        <v>33</v>
      </c>
      <c r="B64" s="96"/>
      <c r="C64" s="96"/>
      <c r="D64" s="96"/>
      <c r="E64" s="96"/>
      <c r="F64" s="96"/>
      <c r="G64" s="96"/>
      <c r="H64" s="96"/>
    </row>
    <row r="65" spans="1:15" x14ac:dyDescent="0.4">
      <c r="A65" s="101" t="s">
        <v>17</v>
      </c>
      <c r="B65" s="103" t="s">
        <v>38</v>
      </c>
      <c r="C65" s="103" t="s">
        <v>10</v>
      </c>
      <c r="D65" s="105" t="s">
        <v>11</v>
      </c>
      <c r="E65" s="107" t="s">
        <v>12</v>
      </c>
      <c r="F65" s="109" t="s">
        <v>13</v>
      </c>
      <c r="G65" s="103" t="s">
        <v>14</v>
      </c>
      <c r="H65" s="111" t="s">
        <v>15</v>
      </c>
    </row>
    <row r="66" spans="1:15" x14ac:dyDescent="0.4">
      <c r="A66" s="102"/>
      <c r="B66" s="104"/>
      <c r="C66" s="104"/>
      <c r="D66" s="106"/>
      <c r="E66" s="108"/>
      <c r="F66" s="110"/>
      <c r="G66" s="104"/>
      <c r="H66" s="112"/>
    </row>
    <row r="67" spans="1:15" ht="22.5" customHeight="1" x14ac:dyDescent="0.4">
      <c r="A67" s="22" t="s">
        <v>81</v>
      </c>
      <c r="B67" s="23" t="s">
        <v>39</v>
      </c>
      <c r="C67" s="24">
        <v>30</v>
      </c>
      <c r="D67" s="40">
        <v>3</v>
      </c>
      <c r="E67" s="25">
        <v>350000</v>
      </c>
      <c r="F67" s="26">
        <f>C67*D67*E67</f>
        <v>31500000</v>
      </c>
      <c r="G67" s="77" t="s">
        <v>36</v>
      </c>
      <c r="H67" s="80"/>
    </row>
    <row r="68" spans="1:15" ht="22.5" customHeight="1" x14ac:dyDescent="0.4">
      <c r="A68" s="22" t="s">
        <v>82</v>
      </c>
      <c r="B68" s="23" t="s">
        <v>39</v>
      </c>
      <c r="C68" s="24">
        <v>30</v>
      </c>
      <c r="D68" s="40">
        <v>2</v>
      </c>
      <c r="E68" s="25">
        <v>350000</v>
      </c>
      <c r="F68" s="26">
        <f>C68*D68*E68</f>
        <v>21000000</v>
      </c>
      <c r="G68" s="77" t="s">
        <v>36</v>
      </c>
      <c r="H68" s="80"/>
    </row>
    <row r="69" spans="1:15" ht="22.5" customHeight="1" x14ac:dyDescent="0.4">
      <c r="A69" s="22" t="s">
        <v>83</v>
      </c>
      <c r="B69" s="23" t="s">
        <v>39</v>
      </c>
      <c r="C69" s="24">
        <v>30</v>
      </c>
      <c r="D69" s="40">
        <v>3</v>
      </c>
      <c r="E69" s="25">
        <v>350000</v>
      </c>
      <c r="F69" s="26">
        <f>C69*D69*E69</f>
        <v>31500000</v>
      </c>
      <c r="G69" s="77" t="s">
        <v>36</v>
      </c>
      <c r="H69" s="80"/>
    </row>
    <row r="70" spans="1:15" x14ac:dyDescent="0.4">
      <c r="A70" s="22"/>
      <c r="B70" s="89"/>
      <c r="C70" s="42"/>
      <c r="D70" s="40"/>
      <c r="E70" s="25"/>
      <c r="F70" s="26"/>
      <c r="G70" s="41"/>
      <c r="H70" s="27"/>
    </row>
    <row r="71" spans="1:15" ht="14" thickBot="1" x14ac:dyDescent="0.45">
      <c r="A71" s="28" t="s">
        <v>16</v>
      </c>
      <c r="B71" s="29"/>
      <c r="C71" s="44"/>
      <c r="D71" s="29"/>
      <c r="E71" s="44"/>
      <c r="F71" s="45">
        <f>SUM(F67:F70)</f>
        <v>84000000</v>
      </c>
      <c r="G71" s="32"/>
      <c r="H71" s="33"/>
    </row>
    <row r="72" spans="1:15" s="38" customFormat="1" ht="14" x14ac:dyDescent="0.4">
      <c r="A72" s="52"/>
      <c r="B72" s="53"/>
      <c r="E72" s="54"/>
      <c r="F72" s="9"/>
    </row>
    <row r="73" spans="1:15" s="38" customFormat="1" ht="14" thickBot="1" x14ac:dyDescent="0.6">
      <c r="F73" s="9"/>
    </row>
    <row r="74" spans="1:15" s="38" customFormat="1" x14ac:dyDescent="0.55000000000000004">
      <c r="A74" s="55" t="s">
        <v>16</v>
      </c>
      <c r="B74" s="56"/>
      <c r="C74" s="57"/>
      <c r="D74" s="58"/>
      <c r="E74" s="59">
        <f>F28+F38+F52+F62+F71</f>
        <v>336988130</v>
      </c>
      <c r="F74" s="93">
        <f>E74-F60</f>
        <v>326780000</v>
      </c>
      <c r="G74" s="85"/>
      <c r="O74" s="82">
        <f>O25+F38+F52+F62+F71</f>
        <v>844988130</v>
      </c>
    </row>
    <row r="75" spans="1:15" s="38" customFormat="1" x14ac:dyDescent="0.4">
      <c r="A75" s="14" t="s">
        <v>30</v>
      </c>
      <c r="B75" s="15"/>
      <c r="C75" s="15"/>
      <c r="D75" s="15"/>
      <c r="E75" s="69">
        <f>E74*11%</f>
        <v>37068694.299999997</v>
      </c>
      <c r="F75" s="21"/>
      <c r="G75" s="15"/>
      <c r="H75" s="15"/>
    </row>
    <row r="76" spans="1:15" s="38" customFormat="1" x14ac:dyDescent="0.4">
      <c r="A76" s="14" t="s">
        <v>31</v>
      </c>
      <c r="B76" s="15"/>
      <c r="C76" s="15"/>
      <c r="D76" s="15"/>
      <c r="E76" s="90">
        <f>SUM(E74:E75)</f>
        <v>374056824.30000001</v>
      </c>
      <c r="F76" s="17"/>
      <c r="G76" s="15"/>
      <c r="H76" s="15"/>
    </row>
    <row r="77" spans="1:15" s="38" customFormat="1" x14ac:dyDescent="0.4">
      <c r="A77" s="8"/>
      <c r="B77" s="15"/>
      <c r="C77" s="15"/>
      <c r="D77" s="15"/>
      <c r="E77" s="68"/>
      <c r="F77" s="15"/>
      <c r="G77" s="15"/>
      <c r="H77" s="15"/>
    </row>
    <row r="78" spans="1:15" s="38" customFormat="1" x14ac:dyDescent="0.4">
      <c r="A78" s="2" t="s">
        <v>19</v>
      </c>
      <c r="B78" s="60"/>
      <c r="C78" s="15"/>
      <c r="D78" s="15"/>
      <c r="E78" s="15"/>
      <c r="F78" s="17"/>
      <c r="G78" s="61"/>
      <c r="H78" s="62"/>
    </row>
    <row r="79" spans="1:15" s="38" customFormat="1" x14ac:dyDescent="0.4">
      <c r="A79" s="63" t="s">
        <v>42</v>
      </c>
      <c r="C79" s="15"/>
      <c r="D79" s="15"/>
      <c r="E79" s="15"/>
      <c r="F79" s="21"/>
      <c r="G79" s="15"/>
      <c r="H79" s="15"/>
    </row>
    <row r="80" spans="1:15" s="38" customFormat="1" x14ac:dyDescent="0.4">
      <c r="A80" s="63" t="s">
        <v>41</v>
      </c>
      <c r="C80" s="15"/>
      <c r="D80" s="15"/>
      <c r="E80" s="15"/>
      <c r="F80" s="21"/>
      <c r="G80" s="15"/>
      <c r="H80" s="15"/>
    </row>
    <row r="81" spans="1:8" s="38" customFormat="1" x14ac:dyDescent="0.4">
      <c r="A81" s="63" t="s">
        <v>43</v>
      </c>
      <c r="C81" s="15"/>
      <c r="D81" s="15"/>
      <c r="E81" s="15"/>
      <c r="F81" s="17"/>
      <c r="G81" s="15"/>
      <c r="H81" s="15"/>
    </row>
    <row r="82" spans="1:8" s="38" customFormat="1" x14ac:dyDescent="0.4">
      <c r="A82" s="63" t="s">
        <v>44</v>
      </c>
      <c r="C82" s="15"/>
      <c r="D82" s="15"/>
      <c r="E82" s="15"/>
      <c r="F82" s="21"/>
      <c r="G82" s="15"/>
      <c r="H82" s="15"/>
    </row>
    <row r="83" spans="1:8" s="38" customFormat="1" x14ac:dyDescent="0.4">
      <c r="A83" s="15" t="s">
        <v>45</v>
      </c>
      <c r="C83" s="15"/>
      <c r="D83" s="15"/>
      <c r="E83" s="15"/>
      <c r="F83" s="15"/>
      <c r="G83" s="15"/>
      <c r="H83" s="15"/>
    </row>
    <row r="84" spans="1:8" s="38" customFormat="1" x14ac:dyDescent="0.4">
      <c r="A84" s="64"/>
      <c r="C84" s="15"/>
      <c r="D84" s="15"/>
      <c r="E84" s="15"/>
      <c r="F84" s="15"/>
      <c r="G84" s="15"/>
      <c r="H84" s="15"/>
    </row>
    <row r="85" spans="1:8" s="38" customFormat="1" x14ac:dyDescent="0.4">
      <c r="A85" s="15"/>
      <c r="B85" s="65"/>
      <c r="C85" s="15"/>
      <c r="D85" s="15"/>
      <c r="E85" s="15"/>
      <c r="F85" s="15"/>
      <c r="G85" s="15"/>
      <c r="H85" s="15"/>
    </row>
    <row r="86" spans="1:8" s="38" customFormat="1" x14ac:dyDescent="0.4">
      <c r="A86" s="66" t="s">
        <v>20</v>
      </c>
      <c r="B86" s="15"/>
      <c r="C86" s="66" t="s">
        <v>21</v>
      </c>
      <c r="D86" s="15"/>
      <c r="E86" s="15"/>
      <c r="F86" s="15"/>
      <c r="H86" s="15"/>
    </row>
    <row r="87" spans="1:8" x14ac:dyDescent="0.4">
      <c r="A87" s="66"/>
      <c r="B87" s="67"/>
      <c r="D87" s="67"/>
      <c r="E87" s="67"/>
      <c r="G87" s="38"/>
    </row>
    <row r="88" spans="1:8" x14ac:dyDescent="0.4">
      <c r="A88" s="66" t="s">
        <v>22</v>
      </c>
      <c r="C88" s="66" t="s">
        <v>21</v>
      </c>
      <c r="G88" s="38"/>
    </row>
    <row r="89" spans="1:8" x14ac:dyDescent="0.4">
      <c r="A89" s="66"/>
      <c r="G89" s="38"/>
    </row>
    <row r="90" spans="1:8" x14ac:dyDescent="0.4">
      <c r="A90" s="66" t="s">
        <v>23</v>
      </c>
      <c r="C90" s="66" t="s">
        <v>21</v>
      </c>
      <c r="G90" s="38"/>
    </row>
    <row r="91" spans="1:8" x14ac:dyDescent="0.4">
      <c r="A91" s="38"/>
      <c r="C91" s="38"/>
    </row>
    <row r="92" spans="1:8" x14ac:dyDescent="0.4">
      <c r="A92" s="38"/>
      <c r="B92" s="38"/>
      <c r="C92" s="38"/>
      <c r="D92" s="38"/>
      <c r="E92" s="38"/>
      <c r="F92" s="9"/>
      <c r="G92" s="38"/>
      <c r="H92" s="38"/>
    </row>
  </sheetData>
  <mergeCells count="34">
    <mergeCell ref="A54:H54"/>
    <mergeCell ref="A64:H64"/>
    <mergeCell ref="A65:A66"/>
    <mergeCell ref="B65:B66"/>
    <mergeCell ref="C65:C66"/>
    <mergeCell ref="D65:D66"/>
    <mergeCell ref="E65:E66"/>
    <mergeCell ref="F65:F66"/>
    <mergeCell ref="G65:G66"/>
    <mergeCell ref="H65:H66"/>
    <mergeCell ref="A40:H40"/>
    <mergeCell ref="A41:A42"/>
    <mergeCell ref="B41:B42"/>
    <mergeCell ref="C41:C42"/>
    <mergeCell ref="D41:D42"/>
    <mergeCell ref="E41:E42"/>
    <mergeCell ref="F41:F42"/>
    <mergeCell ref="G41:G42"/>
    <mergeCell ref="H41:H42"/>
    <mergeCell ref="A30:H30"/>
    <mergeCell ref="A31:A32"/>
    <mergeCell ref="B31:B32"/>
    <mergeCell ref="C31:C32"/>
    <mergeCell ref="D31:D32"/>
    <mergeCell ref="E31:E32"/>
    <mergeCell ref="F31:F32"/>
    <mergeCell ref="G31:G32"/>
    <mergeCell ref="H31:H32"/>
    <mergeCell ref="A21:H21"/>
    <mergeCell ref="A2:H2"/>
    <mergeCell ref="D6:F6"/>
    <mergeCell ref="D7:F7"/>
    <mergeCell ref="D17:F17"/>
    <mergeCell ref="A20:H20"/>
  </mergeCells>
  <dataValidations count="5">
    <dataValidation errorStyle="information" allowBlank="1" showInputMessage="1" showErrorMessage="1" errorTitle="Andere?" error="Das Auswahlmenü soll nur eine Arbeitserleichterung für Sie darstellen. Sollte eine andere Person benötigt werden, können Sie diese einfach eintragen." sqref="A72" xr:uid="{E16340AC-5A98-4BE6-8BA1-289CB9B8AB30}"/>
    <dataValidation type="list" errorStyle="information" allowBlank="1" showInputMessage="1" showErrorMessage="1" errorTitle="Andere?" error="Bitte einfach eintragen." sqref="G70 H67:H69 G56:G60 G33:G37 G43:G51" xr:uid="{9D0BE8DF-D863-42C4-BB2B-1BFE31751D89}">
      <formula1>#REF!</formula1>
    </dataValidation>
    <dataValidation type="list" errorStyle="information" allowBlank="1" showInputMessage="1" showErrorMessage="1" errorTitle="andere Eingabe" error="Bitte geben Sie nur eine andere Einheit ein, wenn Sie dies ausdrücklich mit ihrem Vertragskaufmann / ihrer Vertragskauffrau abgestimmt haben." sqref="D23:D24" xr:uid="{E094F88E-4020-4283-A1C0-BD3EB97ECF16}">
      <formula1>#REF!</formula1>
    </dataValidation>
    <dataValidation errorStyle="information" allowBlank="1" showInputMessage="1" showErrorMessage="1" errorTitle="andere Eingabe" error="Bitte geben Sie nur eine andere Einheit ein, wenn Sie dies ausdrücklich mit ihrem Vertragskaufmann / ihrer Vertragskauffrau abgestimmt haben." sqref="D67:D70 D33:D37 D56:D61 D43:D51" xr:uid="{041AC805-00C4-4AEA-B16E-EEC036F0D8EF}"/>
    <dataValidation errorStyle="information" allowBlank="1" showInputMessage="1" showErrorMessage="1" errorTitle="Andere?" error="Bitte einfach eintragen." sqref="G29 G62:G63" xr:uid="{EF19C463-D710-4E89-B077-CCAFE6BAA545}"/>
  </dataValidations>
  <pageMargins left="0.74803149606299213" right="0.74803149606299213" top="0.98425196850393704" bottom="0.98425196850393704" header="0.51181102362204722" footer="0.51181102362204722"/>
  <pageSetup paperSize="9" scale="79" orientation="landscape" horizontalDpi="4294967292" verticalDpi="4294967292" r:id="rId1"/>
  <headerFooter>
    <oddHeader>&amp;R&amp;G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OUTPUT</vt:lpstr>
      <vt:lpstr>Breakdown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Jata, Lidya Susana Kusuma GIZ ID</dc:creator>
  <cp:lastModifiedBy>Jata, Lidya Susana Kusuma GIZ ID</cp:lastModifiedBy>
  <cp:lastPrinted>2014-10-22T10:48:13Z</cp:lastPrinted>
  <dcterms:created xsi:type="dcterms:W3CDTF">2012-05-12T14:03:50Z</dcterms:created>
  <dcterms:modified xsi:type="dcterms:W3CDTF">2025-05-14T09:16:03Z</dcterms:modified>
</cp:coreProperties>
</file>